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\PKPKM\UPM\2026\Unit Layanan\"/>
    </mc:Choice>
  </mc:AlternateContent>
  <xr:revisionPtr revIDLastSave="0" documentId="13_ncr:1_{E3D390D1-C8FE-4ECB-ADBA-A350775DD25B}" xr6:coauthVersionLast="45" xr6:coauthVersionMax="45" xr10:uidLastSave="{00000000-0000-0000-0000-000000000000}"/>
  <bookViews>
    <workbookView showSheetTabs="0" xWindow="-108" yWindow="-108" windowWidth="23256" windowHeight="12576" tabRatio="0" xr2:uid="{00000000-000D-0000-FFFF-FFFF00000000}"/>
  </bookViews>
  <sheets>
    <sheet name="Home" sheetId="64" r:id="rId1"/>
    <sheet name="1" sheetId="14" r:id="rId2"/>
    <sheet name="2" sheetId="15" r:id="rId3"/>
    <sheet name="3" sheetId="16" r:id="rId4"/>
    <sheet name="4" sheetId="17" r:id="rId5"/>
    <sheet name="5" sheetId="18" r:id="rId6"/>
    <sheet name="6" sheetId="19" r:id="rId7"/>
    <sheet name="7" sheetId="20" r:id="rId8"/>
    <sheet name="8" sheetId="21" r:id="rId9"/>
    <sheet name="9" sheetId="22" r:id="rId10"/>
    <sheet name="10" sheetId="23" r:id="rId11"/>
    <sheet name="11" sheetId="24" r:id="rId12"/>
    <sheet name="12" sheetId="25" r:id="rId13"/>
    <sheet name="13" sheetId="26" r:id="rId14"/>
    <sheet name="14" sheetId="27" r:id="rId15"/>
    <sheet name="15" sheetId="28" r:id="rId16"/>
    <sheet name="16" sheetId="29" r:id="rId17"/>
    <sheet name="17" sheetId="30" r:id="rId18"/>
    <sheet name="18" sheetId="31" r:id="rId19"/>
  </sheets>
  <externalReferences>
    <externalReference r:id="rId20"/>
  </externalReferences>
  <definedNames>
    <definedName name="_xlnm._FilterDatabase" localSheetId="1" hidden="1">'1'!$E$40:$E$127</definedName>
    <definedName name="_xlnm._FilterDatabase" localSheetId="10" hidden="1">'10'!$E$40:$E$127</definedName>
    <definedName name="_xlnm._FilterDatabase" localSheetId="11" hidden="1">'11'!$E$40:$E$127</definedName>
    <definedName name="_xlnm._FilterDatabase" localSheetId="12" hidden="1">'12'!$E$40:$E$127</definedName>
    <definedName name="_xlnm._FilterDatabase" localSheetId="13" hidden="1">'13'!$E$40:$E$127</definedName>
    <definedName name="_xlnm._FilterDatabase" localSheetId="14" hidden="1">'14'!$E$40:$E$127</definedName>
    <definedName name="_xlnm._FilterDatabase" localSheetId="15" hidden="1">'15'!$E$40:$E$127</definedName>
    <definedName name="_xlnm._FilterDatabase" localSheetId="16" hidden="1">'16'!$E$40:$E$127</definedName>
    <definedName name="_xlnm._FilterDatabase" localSheetId="17" hidden="1">'17'!$E$40:$E$127</definedName>
    <definedName name="_xlnm._FilterDatabase" localSheetId="18" hidden="1">'18'!$E$40:$E$128</definedName>
    <definedName name="_xlnm._FilterDatabase" localSheetId="2" hidden="1">'2'!$E$40:$E$128</definedName>
    <definedName name="_xlnm._FilterDatabase" localSheetId="3" hidden="1">'3'!$E$40:$E$128</definedName>
    <definedName name="_xlnm._FilterDatabase" localSheetId="4" hidden="1">'4'!$E$40:$E$127</definedName>
    <definedName name="_xlnm._FilterDatabase" localSheetId="5" hidden="1">'5'!$E$40:$E$127</definedName>
    <definedName name="_xlnm._FilterDatabase" localSheetId="6" hidden="1">'6'!$E$40:$E$127</definedName>
    <definedName name="_xlnm._FilterDatabase" localSheetId="7" hidden="1">'7'!$E$40:$E$128</definedName>
    <definedName name="_xlnm._FilterDatabase" localSheetId="8" hidden="1">'8'!$E$40:$E$128</definedName>
    <definedName name="_xlnm._FilterDatabase" localSheetId="9" hidden="1">'9'!$E$40:$E$127</definedName>
    <definedName name="b">'[1]ICD-X'!$C$3:$D$639</definedName>
    <definedName name="CONVERSI">#REF!</definedName>
    <definedName name="CONVERSIFULL">#REF!</definedName>
    <definedName name="DX_LAMA">#REF!</definedName>
    <definedName name="ICDX">#REF!</definedName>
    <definedName name="ICDXFULL">#REF!</definedName>
    <definedName name="NO_CODEOBAT">#REF!</definedName>
    <definedName name="_xlnm.Print_Area" localSheetId="11">'11'!$B$2:$U$142</definedName>
    <definedName name="_xlnm.Print_Area" localSheetId="17">'17'!$B$2:$U$143</definedName>
    <definedName name="_xlnm.Print_Titles">#N/A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5" i="64" l="1"/>
  <c r="F15" i="31" l="1"/>
  <c r="F15" i="30"/>
  <c r="F15" i="29"/>
  <c r="F15" i="28"/>
  <c r="F15" i="27"/>
  <c r="F15" i="26"/>
  <c r="F15" i="25"/>
  <c r="F15" i="24"/>
  <c r="F15" i="23"/>
  <c r="F15" i="22"/>
  <c r="F15" i="21"/>
  <c r="F15" i="20"/>
  <c r="F15" i="19"/>
  <c r="F15" i="18"/>
  <c r="F15" i="17"/>
  <c r="F15" i="16"/>
  <c r="F15" i="15"/>
  <c r="F15" i="14"/>
  <c r="AE20" i="64"/>
  <c r="AE21" i="64"/>
  <c r="AE22" i="64"/>
  <c r="AE10" i="64"/>
  <c r="AE11" i="64"/>
  <c r="AE12" i="64"/>
  <c r="AE13" i="64"/>
  <c r="AE14" i="64"/>
  <c r="AE15" i="64"/>
  <c r="AE16" i="64"/>
  <c r="AE17" i="64"/>
  <c r="AE18" i="64"/>
  <c r="AE19" i="64"/>
  <c r="AE9" i="64"/>
  <c r="AE6" i="64"/>
  <c r="AE7" i="64"/>
  <c r="AE8" i="64"/>
  <c r="AE5" i="64"/>
  <c r="I14" i="64"/>
  <c r="I9" i="64"/>
  <c r="I8" i="64"/>
  <c r="BA5" i="64" l="1"/>
  <c r="B121" i="21" l="1"/>
  <c r="B122" i="21"/>
  <c r="B123" i="21"/>
  <c r="B124" i="21"/>
  <c r="B125" i="21"/>
  <c r="B126" i="21"/>
  <c r="B127" i="21"/>
  <c r="G128" i="21"/>
  <c r="H128" i="21"/>
  <c r="I128" i="21"/>
  <c r="J128" i="21"/>
  <c r="K128" i="21"/>
  <c r="L128" i="21"/>
  <c r="M128" i="21"/>
  <c r="N128" i="21"/>
  <c r="O128" i="21"/>
  <c r="L129" i="21" l="1"/>
  <c r="M129" i="21"/>
  <c r="H129" i="21"/>
  <c r="O129" i="21"/>
  <c r="P128" i="21"/>
  <c r="P129" i="21" s="1"/>
  <c r="N129" i="21"/>
  <c r="K129" i="21"/>
  <c r="J129" i="21"/>
  <c r="I129" i="21"/>
  <c r="G129" i="21"/>
  <c r="BA3" i="64"/>
  <c r="BA4" i="64"/>
  <c r="BA6" i="64"/>
  <c r="BA7" i="64"/>
  <c r="BA8" i="64"/>
  <c r="BA2" i="64"/>
  <c r="E23" i="64" l="1"/>
  <c r="F23" i="64" s="1"/>
  <c r="F22" i="64"/>
  <c r="F21" i="64"/>
  <c r="F20" i="64"/>
  <c r="F19" i="64"/>
  <c r="F18" i="64"/>
  <c r="F17" i="64"/>
  <c r="F16" i="64"/>
  <c r="F15" i="64"/>
  <c r="F14" i="64"/>
  <c r="F13" i="64"/>
  <c r="F12" i="64"/>
  <c r="F11" i="64"/>
  <c r="F10" i="64"/>
  <c r="F9" i="64"/>
  <c r="F8" i="64"/>
  <c r="F7" i="64"/>
  <c r="F6" i="64"/>
  <c r="F5" i="64"/>
  <c r="D23" i="64"/>
  <c r="B87" i="15" l="1"/>
  <c r="B59" i="17" l="1"/>
  <c r="B60" i="17"/>
  <c r="H128" i="16" l="1"/>
  <c r="I128" i="16"/>
  <c r="J128" i="16"/>
  <c r="K128" i="16"/>
  <c r="L128" i="16"/>
  <c r="M128" i="16"/>
  <c r="N128" i="16"/>
  <c r="O128" i="16"/>
  <c r="G128" i="16"/>
  <c r="P26" i="17" l="1"/>
  <c r="P133" i="17" s="1"/>
  <c r="P26" i="18"/>
  <c r="P133" i="18" s="1"/>
  <c r="P26" i="19"/>
  <c r="P133" i="19" s="1"/>
  <c r="P26" i="20"/>
  <c r="P133" i="20" s="1"/>
  <c r="P26" i="21"/>
  <c r="P133" i="21" s="1"/>
  <c r="P26" i="22"/>
  <c r="P133" i="22" s="1"/>
  <c r="P26" i="23"/>
  <c r="P133" i="23" s="1"/>
  <c r="P26" i="24"/>
  <c r="P133" i="24" s="1"/>
  <c r="P26" i="25"/>
  <c r="P133" i="25" s="1"/>
  <c r="P26" i="26"/>
  <c r="P133" i="26" s="1"/>
  <c r="P26" i="27"/>
  <c r="P133" i="27" s="1"/>
  <c r="P26" i="28"/>
  <c r="P133" i="28" s="1"/>
  <c r="P26" i="29"/>
  <c r="P133" i="29" s="1"/>
  <c r="P26" i="30"/>
  <c r="P133" i="30" s="1"/>
  <c r="P26" i="31"/>
  <c r="P133" i="31" s="1"/>
  <c r="P26" i="16"/>
  <c r="P133" i="16" s="1"/>
  <c r="P26" i="15"/>
  <c r="P133" i="15" s="1"/>
  <c r="P26" i="14"/>
  <c r="P133" i="14" s="1"/>
  <c r="G128" i="15" l="1"/>
  <c r="R7" i="15" s="1"/>
  <c r="R19" i="16"/>
  <c r="R18" i="16"/>
  <c r="R16" i="16"/>
  <c r="R12" i="16"/>
  <c r="R9" i="16"/>
  <c r="O128" i="17"/>
  <c r="R21" i="17" s="1"/>
  <c r="N128" i="17"/>
  <c r="R19" i="17" s="1"/>
  <c r="M128" i="17"/>
  <c r="R18" i="17" s="1"/>
  <c r="L128" i="17"/>
  <c r="R16" i="17" s="1"/>
  <c r="K128" i="17"/>
  <c r="J128" i="17"/>
  <c r="I128" i="17"/>
  <c r="R10" i="17" s="1"/>
  <c r="H128" i="17"/>
  <c r="G128" i="17"/>
  <c r="R7" i="17" s="1"/>
  <c r="O128" i="18"/>
  <c r="N128" i="18"/>
  <c r="R19" i="18" s="1"/>
  <c r="M128" i="18"/>
  <c r="R18" i="18" s="1"/>
  <c r="L128" i="18"/>
  <c r="K128" i="18"/>
  <c r="R13" i="18" s="1"/>
  <c r="J128" i="18"/>
  <c r="I128" i="18"/>
  <c r="R10" i="18" s="1"/>
  <c r="H128" i="18"/>
  <c r="G128" i="18"/>
  <c r="O128" i="19"/>
  <c r="N128" i="19"/>
  <c r="R19" i="19" s="1"/>
  <c r="M128" i="19"/>
  <c r="L128" i="19"/>
  <c r="R16" i="19" s="1"/>
  <c r="K128" i="19"/>
  <c r="J128" i="19"/>
  <c r="R12" i="19" s="1"/>
  <c r="I128" i="19"/>
  <c r="R10" i="19" s="1"/>
  <c r="H128" i="19"/>
  <c r="R9" i="19" s="1"/>
  <c r="G128" i="19"/>
  <c r="O128" i="20"/>
  <c r="N128" i="20"/>
  <c r="R19" i="20" s="1"/>
  <c r="M128" i="20"/>
  <c r="R18" i="20" s="1"/>
  <c r="L128" i="20"/>
  <c r="K128" i="20"/>
  <c r="R13" i="20" s="1"/>
  <c r="J128" i="20"/>
  <c r="I128" i="20"/>
  <c r="R10" i="20" s="1"/>
  <c r="H128" i="20"/>
  <c r="G128" i="20"/>
  <c r="R19" i="21"/>
  <c r="R12" i="21"/>
  <c r="R10" i="21"/>
  <c r="R9" i="21"/>
  <c r="O128" i="22"/>
  <c r="N128" i="22"/>
  <c r="R19" i="22" s="1"/>
  <c r="M128" i="22"/>
  <c r="R18" i="22" s="1"/>
  <c r="L128" i="22"/>
  <c r="K128" i="22"/>
  <c r="R13" i="22" s="1"/>
  <c r="J128" i="22"/>
  <c r="I128" i="22"/>
  <c r="R10" i="22" s="1"/>
  <c r="H128" i="22"/>
  <c r="R9" i="22" s="1"/>
  <c r="G128" i="22"/>
  <c r="O128" i="23"/>
  <c r="N128" i="23"/>
  <c r="R19" i="23" s="1"/>
  <c r="M128" i="23"/>
  <c r="L128" i="23"/>
  <c r="K128" i="23"/>
  <c r="J128" i="23"/>
  <c r="R12" i="23" s="1"/>
  <c r="I128" i="23"/>
  <c r="R10" i="23" s="1"/>
  <c r="H128" i="23"/>
  <c r="R9" i="23" s="1"/>
  <c r="G128" i="23"/>
  <c r="O128" i="24"/>
  <c r="N128" i="24"/>
  <c r="R19" i="24" s="1"/>
  <c r="M128" i="24"/>
  <c r="R18" i="24" s="1"/>
  <c r="L128" i="24"/>
  <c r="K128" i="24"/>
  <c r="R13" i="24" s="1"/>
  <c r="J128" i="24"/>
  <c r="I128" i="24"/>
  <c r="R10" i="24" s="1"/>
  <c r="H128" i="24"/>
  <c r="R9" i="24" s="1"/>
  <c r="G128" i="24"/>
  <c r="O128" i="25"/>
  <c r="N128" i="25"/>
  <c r="M128" i="25"/>
  <c r="L128" i="25"/>
  <c r="K128" i="25"/>
  <c r="J128" i="25"/>
  <c r="R12" i="25" s="1"/>
  <c r="I128" i="25"/>
  <c r="H128" i="25"/>
  <c r="R9" i="25" s="1"/>
  <c r="G128" i="25"/>
  <c r="O128" i="26"/>
  <c r="N128" i="26"/>
  <c r="R19" i="26" s="1"/>
  <c r="M128" i="26"/>
  <c r="R18" i="26" s="1"/>
  <c r="L128" i="26"/>
  <c r="K128" i="26"/>
  <c r="R13" i="26" s="1"/>
  <c r="J128" i="26"/>
  <c r="I128" i="26"/>
  <c r="R10" i="26" s="1"/>
  <c r="H128" i="26"/>
  <c r="G128" i="26"/>
  <c r="O128" i="27"/>
  <c r="N128" i="27"/>
  <c r="M128" i="27"/>
  <c r="L128" i="27"/>
  <c r="K128" i="27"/>
  <c r="J128" i="27"/>
  <c r="R12" i="27" s="1"/>
  <c r="I128" i="27"/>
  <c r="H128" i="27"/>
  <c r="R9" i="27" s="1"/>
  <c r="G128" i="27"/>
  <c r="O128" i="28"/>
  <c r="N128" i="28"/>
  <c r="R19" i="28" s="1"/>
  <c r="M128" i="28"/>
  <c r="R18" i="28" s="1"/>
  <c r="L128" i="28"/>
  <c r="K128" i="28"/>
  <c r="R13" i="28" s="1"/>
  <c r="J128" i="28"/>
  <c r="R12" i="28" s="1"/>
  <c r="I128" i="28"/>
  <c r="R10" i="28" s="1"/>
  <c r="H128" i="28"/>
  <c r="G128" i="28"/>
  <c r="O128" i="29"/>
  <c r="N128" i="29"/>
  <c r="M128" i="29"/>
  <c r="L128" i="29"/>
  <c r="R16" i="29" s="1"/>
  <c r="K128" i="29"/>
  <c r="J128" i="29"/>
  <c r="R12" i="29" s="1"/>
  <c r="I128" i="29"/>
  <c r="H128" i="29"/>
  <c r="R9" i="29" s="1"/>
  <c r="G128" i="29"/>
  <c r="O128" i="30"/>
  <c r="N128" i="30"/>
  <c r="R19" i="30" s="1"/>
  <c r="M128" i="30"/>
  <c r="R18" i="30" s="1"/>
  <c r="L128" i="30"/>
  <c r="K128" i="30"/>
  <c r="R13" i="30" s="1"/>
  <c r="J128" i="30"/>
  <c r="R12" i="30" s="1"/>
  <c r="I128" i="30"/>
  <c r="R10" i="30" s="1"/>
  <c r="H128" i="30"/>
  <c r="G128" i="30"/>
  <c r="O128" i="31"/>
  <c r="N128" i="31"/>
  <c r="M128" i="31"/>
  <c r="L128" i="31"/>
  <c r="K128" i="31"/>
  <c r="J128" i="31"/>
  <c r="R12" i="31" s="1"/>
  <c r="I128" i="31"/>
  <c r="H128" i="31"/>
  <c r="R9" i="31" s="1"/>
  <c r="G128" i="31"/>
  <c r="O128" i="15"/>
  <c r="R21" i="15" s="1"/>
  <c r="N128" i="15"/>
  <c r="R19" i="15" s="1"/>
  <c r="M128" i="15"/>
  <c r="R18" i="15" s="1"/>
  <c r="L128" i="15"/>
  <c r="R16" i="15" s="1"/>
  <c r="K128" i="15"/>
  <c r="R13" i="15" s="1"/>
  <c r="J128" i="15"/>
  <c r="R12" i="15" s="1"/>
  <c r="I128" i="15"/>
  <c r="R10" i="15" s="1"/>
  <c r="H128" i="15"/>
  <c r="R9" i="15" s="1"/>
  <c r="B127" i="16"/>
  <c r="B126" i="16"/>
  <c r="B125" i="16"/>
  <c r="B124" i="16"/>
  <c r="B123" i="16"/>
  <c r="B122" i="16"/>
  <c r="B121" i="16"/>
  <c r="B120" i="16"/>
  <c r="B119" i="16"/>
  <c r="B118" i="16"/>
  <c r="B117" i="16"/>
  <c r="B116" i="16"/>
  <c r="B115" i="16"/>
  <c r="B114" i="16"/>
  <c r="B113" i="16"/>
  <c r="B112" i="16"/>
  <c r="B111" i="16"/>
  <c r="B110" i="16"/>
  <c r="B109" i="16"/>
  <c r="B108" i="16"/>
  <c r="B107" i="16"/>
  <c r="B106" i="16"/>
  <c r="B105" i="16"/>
  <c r="B104" i="16"/>
  <c r="B103" i="16"/>
  <c r="B102" i="16"/>
  <c r="B101" i="16"/>
  <c r="B100" i="16"/>
  <c r="B99" i="16"/>
  <c r="B98" i="16"/>
  <c r="B97" i="16"/>
  <c r="B96" i="16"/>
  <c r="B95" i="16"/>
  <c r="B94" i="16"/>
  <c r="B93" i="16"/>
  <c r="B92" i="16"/>
  <c r="B127" i="17"/>
  <c r="B126" i="17"/>
  <c r="B125" i="17"/>
  <c r="B124" i="17"/>
  <c r="B123" i="17"/>
  <c r="B122" i="17"/>
  <c r="B121" i="17"/>
  <c r="B120" i="17"/>
  <c r="B119" i="17"/>
  <c r="B118" i="17"/>
  <c r="B117" i="17"/>
  <c r="B116" i="17"/>
  <c r="B115" i="17"/>
  <c r="B114" i="17"/>
  <c r="B113" i="17"/>
  <c r="B112" i="17"/>
  <c r="B111" i="17"/>
  <c r="B110" i="17"/>
  <c r="B109" i="17"/>
  <c r="B108" i="17"/>
  <c r="B107" i="17"/>
  <c r="B106" i="17"/>
  <c r="B105" i="17"/>
  <c r="B104" i="17"/>
  <c r="B103" i="17"/>
  <c r="B102" i="17"/>
  <c r="B101" i="17"/>
  <c r="B100" i="17"/>
  <c r="B99" i="17"/>
  <c r="B98" i="17"/>
  <c r="B97" i="17"/>
  <c r="B96" i="17"/>
  <c r="B95" i="17"/>
  <c r="B94" i="17"/>
  <c r="B93" i="17"/>
  <c r="B92" i="17"/>
  <c r="B91" i="17"/>
  <c r="B90" i="17"/>
  <c r="B89" i="17"/>
  <c r="B88" i="17"/>
  <c r="B87" i="17"/>
  <c r="B86" i="17"/>
  <c r="B85" i="17"/>
  <c r="B84" i="17"/>
  <c r="B83" i="17"/>
  <c r="B82" i="17"/>
  <c r="B81" i="17"/>
  <c r="B80" i="17"/>
  <c r="B79" i="17"/>
  <c r="B78" i="17"/>
  <c r="B77" i="17"/>
  <c r="B76" i="17"/>
  <c r="B75" i="17"/>
  <c r="B74" i="17"/>
  <c r="B73" i="17"/>
  <c r="B72" i="17"/>
  <c r="B71" i="17"/>
  <c r="B70" i="17"/>
  <c r="B69" i="17"/>
  <c r="B68" i="17"/>
  <c r="B67" i="17"/>
  <c r="B66" i="17"/>
  <c r="B65" i="17"/>
  <c r="B64" i="17"/>
  <c r="B63" i="17"/>
  <c r="B62" i="17"/>
  <c r="B61" i="17"/>
  <c r="B58" i="17"/>
  <c r="B57" i="17"/>
  <c r="B56" i="17"/>
  <c r="B55" i="17"/>
  <c r="B54" i="17"/>
  <c r="B53" i="17"/>
  <c r="B52" i="17"/>
  <c r="B51" i="17"/>
  <c r="B50" i="17"/>
  <c r="B49" i="17"/>
  <c r="B127" i="18"/>
  <c r="B126" i="18"/>
  <c r="B125" i="18"/>
  <c r="B124" i="18"/>
  <c r="B123" i="18"/>
  <c r="B122" i="18"/>
  <c r="B121" i="18"/>
  <c r="B120" i="18"/>
  <c r="B119" i="18"/>
  <c r="B118" i="18"/>
  <c r="B117" i="18"/>
  <c r="B116" i="18"/>
  <c r="B115" i="18"/>
  <c r="B114" i="18"/>
  <c r="B113" i="18"/>
  <c r="B112" i="18"/>
  <c r="B111" i="18"/>
  <c r="B110" i="18"/>
  <c r="B109" i="18"/>
  <c r="B108" i="18"/>
  <c r="B107" i="18"/>
  <c r="B106" i="18"/>
  <c r="B105" i="18"/>
  <c r="B104" i="18"/>
  <c r="B103" i="18"/>
  <c r="B102" i="18"/>
  <c r="B101" i="18"/>
  <c r="B100" i="18"/>
  <c r="B99" i="18"/>
  <c r="B98" i="18"/>
  <c r="B97" i="18"/>
  <c r="B96" i="18"/>
  <c r="B95" i="18"/>
  <c r="B94" i="18"/>
  <c r="B93" i="18"/>
  <c r="B92" i="18"/>
  <c r="B91" i="18"/>
  <c r="B90" i="18"/>
  <c r="B89" i="18"/>
  <c r="B88" i="18"/>
  <c r="B87" i="18"/>
  <c r="B86" i="18"/>
  <c r="B85" i="18"/>
  <c r="B84" i="18"/>
  <c r="B83" i="18"/>
  <c r="B82" i="18"/>
  <c r="B81" i="18"/>
  <c r="B80" i="18"/>
  <c r="B79" i="18"/>
  <c r="B78" i="18"/>
  <c r="B77" i="18"/>
  <c r="B76" i="18"/>
  <c r="B127" i="19"/>
  <c r="B126" i="19"/>
  <c r="B125" i="19"/>
  <c r="B124" i="19"/>
  <c r="B123" i="19"/>
  <c r="B122" i="19"/>
  <c r="B121" i="19"/>
  <c r="B120" i="19"/>
  <c r="B119" i="19"/>
  <c r="B118" i="19"/>
  <c r="B117" i="19"/>
  <c r="B116" i="19"/>
  <c r="B115" i="19"/>
  <c r="B114" i="19"/>
  <c r="B113" i="19"/>
  <c r="B112" i="19"/>
  <c r="B111" i="19"/>
  <c r="B110" i="19"/>
  <c r="B109" i="19"/>
  <c r="B108" i="19"/>
  <c r="B107" i="19"/>
  <c r="B106" i="19"/>
  <c r="B105" i="19"/>
  <c r="B104" i="19"/>
  <c r="B103" i="19"/>
  <c r="B102" i="19"/>
  <c r="B101" i="19"/>
  <c r="B100" i="19"/>
  <c r="B99" i="19"/>
  <c r="B98" i="19"/>
  <c r="B97" i="19"/>
  <c r="B96" i="19"/>
  <c r="B95" i="19"/>
  <c r="B94" i="19"/>
  <c r="B93" i="19"/>
  <c r="B92" i="19"/>
  <c r="B91" i="19"/>
  <c r="B90" i="19"/>
  <c r="B89" i="19"/>
  <c r="B88" i="19"/>
  <c r="B87" i="19"/>
  <c r="B86" i="19"/>
  <c r="B85" i="19"/>
  <c r="B84" i="19"/>
  <c r="B83" i="19"/>
  <c r="B82" i="19"/>
  <c r="B81" i="19"/>
  <c r="B80" i="19"/>
  <c r="B79" i="19"/>
  <c r="B78" i="19"/>
  <c r="B77" i="19"/>
  <c r="B76" i="19"/>
  <c r="B75" i="19"/>
  <c r="B74" i="19"/>
  <c r="B73" i="19"/>
  <c r="B72" i="19"/>
  <c r="B71" i="19"/>
  <c r="B70" i="19"/>
  <c r="B69" i="19"/>
  <c r="B68" i="19"/>
  <c r="B67" i="19"/>
  <c r="B66" i="19"/>
  <c r="B65" i="19"/>
  <c r="B64" i="19"/>
  <c r="B63" i="19"/>
  <c r="B62" i="19"/>
  <c r="B61" i="19"/>
  <c r="B60" i="19"/>
  <c r="B59" i="19"/>
  <c r="B58" i="19"/>
  <c r="B57" i="19"/>
  <c r="B56" i="19"/>
  <c r="B55" i="19"/>
  <c r="B54" i="19"/>
  <c r="B53" i="19"/>
  <c r="B52" i="19"/>
  <c r="B51" i="19"/>
  <c r="B50" i="19"/>
  <c r="B49" i="19"/>
  <c r="B48" i="19"/>
  <c r="B47" i="19"/>
  <c r="B46" i="19"/>
  <c r="B45" i="19"/>
  <c r="B44" i="19"/>
  <c r="B127" i="20"/>
  <c r="B126" i="20"/>
  <c r="B125" i="20"/>
  <c r="B124" i="20"/>
  <c r="B123" i="20"/>
  <c r="B122" i="20"/>
  <c r="B121" i="20"/>
  <c r="B120" i="20"/>
  <c r="B119" i="20"/>
  <c r="B127" i="22"/>
  <c r="B126" i="22"/>
  <c r="B125" i="22"/>
  <c r="B124" i="22"/>
  <c r="B123" i="22"/>
  <c r="B122" i="22"/>
  <c r="B121" i="22"/>
  <c r="B120" i="22"/>
  <c r="B119" i="22"/>
  <c r="B118" i="22"/>
  <c r="B117" i="22"/>
  <c r="B116" i="22"/>
  <c r="B115" i="22"/>
  <c r="B114" i="22"/>
  <c r="B113" i="22"/>
  <c r="B112" i="22"/>
  <c r="B111" i="22"/>
  <c r="B110" i="22"/>
  <c r="B109" i="22"/>
  <c r="B108" i="22"/>
  <c r="B107" i="22"/>
  <c r="B106" i="22"/>
  <c r="B105" i="22"/>
  <c r="B104" i="22"/>
  <c r="B103" i="22"/>
  <c r="B102" i="22"/>
  <c r="B101" i="22"/>
  <c r="B100" i="22"/>
  <c r="B99" i="22"/>
  <c r="B98" i="22"/>
  <c r="B97" i="22"/>
  <c r="B96" i="22"/>
  <c r="B95" i="22"/>
  <c r="B94" i="22"/>
  <c r="B93" i="22"/>
  <c r="B92" i="22"/>
  <c r="B91" i="22"/>
  <c r="B90" i="22"/>
  <c r="B89" i="22"/>
  <c r="B88" i="22"/>
  <c r="B87" i="22"/>
  <c r="B86" i="22"/>
  <c r="B85" i="22"/>
  <c r="B84" i="22"/>
  <c r="B83" i="22"/>
  <c r="B82" i="22"/>
  <c r="B81" i="22"/>
  <c r="B80" i="22"/>
  <c r="B79" i="22"/>
  <c r="B78" i="22"/>
  <c r="B77" i="22"/>
  <c r="B76" i="22"/>
  <c r="B75" i="22"/>
  <c r="B74" i="22"/>
  <c r="B73" i="22"/>
  <c r="B72" i="22"/>
  <c r="B71" i="22"/>
  <c r="B70" i="22"/>
  <c r="B69" i="22"/>
  <c r="B68" i="22"/>
  <c r="B67" i="22"/>
  <c r="B66" i="22"/>
  <c r="B65" i="22"/>
  <c r="B64" i="22"/>
  <c r="B63" i="22"/>
  <c r="B62" i="22"/>
  <c r="B61" i="22"/>
  <c r="B60" i="22"/>
  <c r="B59" i="22"/>
  <c r="B58" i="22"/>
  <c r="B57" i="22"/>
  <c r="B56" i="22"/>
  <c r="B55" i="22"/>
  <c r="B54" i="22"/>
  <c r="B53" i="22"/>
  <c r="B52" i="22"/>
  <c r="B127" i="23"/>
  <c r="B126" i="23"/>
  <c r="B125" i="23"/>
  <c r="B124" i="23"/>
  <c r="B123" i="23"/>
  <c r="B122" i="23"/>
  <c r="B121" i="23"/>
  <c r="B120" i="23"/>
  <c r="B119" i="23"/>
  <c r="B118" i="23"/>
  <c r="B117" i="23"/>
  <c r="B116" i="23"/>
  <c r="B115" i="23"/>
  <c r="B114" i="23"/>
  <c r="B113" i="23"/>
  <c r="B112" i="23"/>
  <c r="B111" i="23"/>
  <c r="B110" i="23"/>
  <c r="B109" i="23"/>
  <c r="B108" i="23"/>
  <c r="B107" i="23"/>
  <c r="B106" i="23"/>
  <c r="B105" i="23"/>
  <c r="B104" i="23"/>
  <c r="B103" i="23"/>
  <c r="B102" i="23"/>
  <c r="B101" i="23"/>
  <c r="B100" i="23"/>
  <c r="B99" i="23"/>
  <c r="B98" i="23"/>
  <c r="B97" i="23"/>
  <c r="B96" i="23"/>
  <c r="B95" i="23"/>
  <c r="B94" i="23"/>
  <c r="B93" i="23"/>
  <c r="B92" i="23"/>
  <c r="B91" i="23"/>
  <c r="B90" i="23"/>
  <c r="B89" i="23"/>
  <c r="B88" i="23"/>
  <c r="B87" i="23"/>
  <c r="B86" i="23"/>
  <c r="B85" i="23"/>
  <c r="B84" i="23"/>
  <c r="B83" i="23"/>
  <c r="B82" i="23"/>
  <c r="B81" i="23"/>
  <c r="B80" i="23"/>
  <c r="B79" i="23"/>
  <c r="B78" i="23"/>
  <c r="B77" i="23"/>
  <c r="B76" i="23"/>
  <c r="B75" i="23"/>
  <c r="B74" i="23"/>
  <c r="B73" i="23"/>
  <c r="B72" i="23"/>
  <c r="B71" i="23"/>
  <c r="B70" i="23"/>
  <c r="B69" i="23"/>
  <c r="B68" i="23"/>
  <c r="B67" i="23"/>
  <c r="B66" i="23"/>
  <c r="B65" i="23"/>
  <c r="B64" i="23"/>
  <c r="B63" i="23"/>
  <c r="B62" i="23"/>
  <c r="B61" i="23"/>
  <c r="B60" i="23"/>
  <c r="B59" i="23"/>
  <c r="B58" i="23"/>
  <c r="B57" i="23"/>
  <c r="B56" i="23"/>
  <c r="B55" i="23"/>
  <c r="B54" i="23"/>
  <c r="B127" i="24"/>
  <c r="B126" i="24"/>
  <c r="B125" i="24"/>
  <c r="B124" i="24"/>
  <c r="B123" i="24"/>
  <c r="B122" i="24"/>
  <c r="B121" i="24"/>
  <c r="B120" i="24"/>
  <c r="B119" i="24"/>
  <c r="B118" i="24"/>
  <c r="B117" i="24"/>
  <c r="B116" i="24"/>
  <c r="B115" i="24"/>
  <c r="B114" i="24"/>
  <c r="B113" i="24"/>
  <c r="B112" i="24"/>
  <c r="B111" i="24"/>
  <c r="B110" i="24"/>
  <c r="B109" i="24"/>
  <c r="B108" i="24"/>
  <c r="B107" i="24"/>
  <c r="B106" i="24"/>
  <c r="B105" i="24"/>
  <c r="B104" i="24"/>
  <c r="B103" i="24"/>
  <c r="B102" i="24"/>
  <c r="B101" i="24"/>
  <c r="B100" i="24"/>
  <c r="B99" i="24"/>
  <c r="B98" i="24"/>
  <c r="B97" i="24"/>
  <c r="B96" i="24"/>
  <c r="B127" i="25"/>
  <c r="B126" i="25"/>
  <c r="B125" i="25"/>
  <c r="B124" i="25"/>
  <c r="B123" i="25"/>
  <c r="B122" i="25"/>
  <c r="B121" i="25"/>
  <c r="B120" i="25"/>
  <c r="B119" i="25"/>
  <c r="B118" i="25"/>
  <c r="B117" i="25"/>
  <c r="B116" i="25"/>
  <c r="B115" i="25"/>
  <c r="B114" i="25"/>
  <c r="B113" i="25"/>
  <c r="B112" i="25"/>
  <c r="B111" i="25"/>
  <c r="B110" i="25"/>
  <c r="B109" i="25"/>
  <c r="B108" i="25"/>
  <c r="B107" i="25"/>
  <c r="B106" i="25"/>
  <c r="B105" i="25"/>
  <c r="B104" i="25"/>
  <c r="B103" i="25"/>
  <c r="B102" i="25"/>
  <c r="B101" i="25"/>
  <c r="B100" i="25"/>
  <c r="B99" i="25"/>
  <c r="B98" i="25"/>
  <c r="B97" i="25"/>
  <c r="B96" i="25"/>
  <c r="B95" i="25"/>
  <c r="B94" i="25"/>
  <c r="B93" i="25"/>
  <c r="B92" i="25"/>
  <c r="B91" i="25"/>
  <c r="B90" i="25"/>
  <c r="B89" i="25"/>
  <c r="B88" i="25"/>
  <c r="B87" i="25"/>
  <c r="B86" i="25"/>
  <c r="B85" i="25"/>
  <c r="B84" i="25"/>
  <c r="B83" i="25"/>
  <c r="B82" i="25"/>
  <c r="B81" i="25"/>
  <c r="B80" i="25"/>
  <c r="B79" i="25"/>
  <c r="B78" i="25"/>
  <c r="B77" i="25"/>
  <c r="B76" i="25"/>
  <c r="B75" i="25"/>
  <c r="B74" i="25"/>
  <c r="B73" i="25"/>
  <c r="B72" i="25"/>
  <c r="B71" i="25"/>
  <c r="B70" i="25"/>
  <c r="B69" i="25"/>
  <c r="B68" i="25"/>
  <c r="B67" i="25"/>
  <c r="B66" i="25"/>
  <c r="B65" i="25"/>
  <c r="B64" i="25"/>
  <c r="B63" i="25"/>
  <c r="B62" i="25"/>
  <c r="B61" i="25"/>
  <c r="B60" i="25"/>
  <c r="B59" i="25"/>
  <c r="B58" i="25"/>
  <c r="B57" i="25"/>
  <c r="B56" i="25"/>
  <c r="B55" i="25"/>
  <c r="B54" i="25"/>
  <c r="B53" i="25"/>
  <c r="B127" i="26"/>
  <c r="B126" i="26"/>
  <c r="B125" i="26"/>
  <c r="B124" i="26"/>
  <c r="B123" i="26"/>
  <c r="B122" i="26"/>
  <c r="B121" i="26"/>
  <c r="B120" i="26"/>
  <c r="B119" i="26"/>
  <c r="B118" i="26"/>
  <c r="B117" i="26"/>
  <c r="B116" i="26"/>
  <c r="B115" i="26"/>
  <c r="B114" i="26"/>
  <c r="B113" i="26"/>
  <c r="B112" i="26"/>
  <c r="B111" i="26"/>
  <c r="B110" i="26"/>
  <c r="B109" i="26"/>
  <c r="B108" i="26"/>
  <c r="B107" i="26"/>
  <c r="B106" i="26"/>
  <c r="B105" i="26"/>
  <c r="B104" i="26"/>
  <c r="B103" i="26"/>
  <c r="B102" i="26"/>
  <c r="B101" i="26"/>
  <c r="B100" i="26"/>
  <c r="B99" i="26"/>
  <c r="B98" i="26"/>
  <c r="B97" i="26"/>
  <c r="B96" i="26"/>
  <c r="B95" i="26"/>
  <c r="B94" i="26"/>
  <c r="B93" i="26"/>
  <c r="B92" i="26"/>
  <c r="B91" i="26"/>
  <c r="B90" i="26"/>
  <c r="B89" i="26"/>
  <c r="B88" i="26"/>
  <c r="B87" i="26"/>
  <c r="B86" i="26"/>
  <c r="B85" i="26"/>
  <c r="B84" i="26"/>
  <c r="B83" i="26"/>
  <c r="B82" i="26"/>
  <c r="B81" i="26"/>
  <c r="B80" i="26"/>
  <c r="B79" i="26"/>
  <c r="B78" i="26"/>
  <c r="B77" i="26"/>
  <c r="B76" i="26"/>
  <c r="B75" i="26"/>
  <c r="B74" i="26"/>
  <c r="B73" i="26"/>
  <c r="B72" i="26"/>
  <c r="B71" i="26"/>
  <c r="B70" i="26"/>
  <c r="B69" i="26"/>
  <c r="B68" i="26"/>
  <c r="B67" i="26"/>
  <c r="B66" i="26"/>
  <c r="B65" i="26"/>
  <c r="B64" i="26"/>
  <c r="B63" i="26"/>
  <c r="B62" i="26"/>
  <c r="B61" i="26"/>
  <c r="B60" i="26"/>
  <c r="B59" i="26"/>
  <c r="B58" i="26"/>
  <c r="B57" i="26"/>
  <c r="B56" i="26"/>
  <c r="B55" i="26"/>
  <c r="B54" i="26"/>
  <c r="B53" i="26"/>
  <c r="B52" i="26"/>
  <c r="B51" i="26"/>
  <c r="B50" i="26"/>
  <c r="B49" i="26"/>
  <c r="B48" i="26"/>
  <c r="B47" i="26"/>
  <c r="B46" i="26"/>
  <c r="B45" i="26"/>
  <c r="B44" i="26"/>
  <c r="B43" i="26"/>
  <c r="B42" i="26"/>
  <c r="B41" i="26"/>
  <c r="B127" i="27"/>
  <c r="B126" i="27"/>
  <c r="B125" i="27"/>
  <c r="B124" i="27"/>
  <c r="B123" i="27"/>
  <c r="B122" i="27"/>
  <c r="B121" i="27"/>
  <c r="B120" i="27"/>
  <c r="B119" i="27"/>
  <c r="B118" i="27"/>
  <c r="B117" i="27"/>
  <c r="B116" i="27"/>
  <c r="B115" i="27"/>
  <c r="B114" i="27"/>
  <c r="B113" i="27"/>
  <c r="B112" i="27"/>
  <c r="B111" i="27"/>
  <c r="B110" i="27"/>
  <c r="B109" i="27"/>
  <c r="B108" i="27"/>
  <c r="B107" i="27"/>
  <c r="B106" i="27"/>
  <c r="B105" i="27"/>
  <c r="B104" i="27"/>
  <c r="B103" i="27"/>
  <c r="B102" i="27"/>
  <c r="B101" i="27"/>
  <c r="B100" i="27"/>
  <c r="B99" i="27"/>
  <c r="B98" i="27"/>
  <c r="B97" i="27"/>
  <c r="B96" i="27"/>
  <c r="B95" i="27"/>
  <c r="B94" i="27"/>
  <c r="B93" i="27"/>
  <c r="B92" i="27"/>
  <c r="B91" i="27"/>
  <c r="B90" i="27"/>
  <c r="B89" i="27"/>
  <c r="B88" i="27"/>
  <c r="B87" i="27"/>
  <c r="B86" i="27"/>
  <c r="B85" i="27"/>
  <c r="B84" i="27"/>
  <c r="B83" i="27"/>
  <c r="B82" i="27"/>
  <c r="B81" i="27"/>
  <c r="B80" i="27"/>
  <c r="B79" i="27"/>
  <c r="B78" i="27"/>
  <c r="B77" i="27"/>
  <c r="B76" i="27"/>
  <c r="B75" i="27"/>
  <c r="B74" i="27"/>
  <c r="B73" i="27"/>
  <c r="B72" i="27"/>
  <c r="B71" i="27"/>
  <c r="B70" i="27"/>
  <c r="B69" i="27"/>
  <c r="B68" i="27"/>
  <c r="B67" i="27"/>
  <c r="B66" i="27"/>
  <c r="B65" i="27"/>
  <c r="B64" i="27"/>
  <c r="B63" i="27"/>
  <c r="B62" i="27"/>
  <c r="B61" i="27"/>
  <c r="B60" i="27"/>
  <c r="B59" i="27"/>
  <c r="B58" i="27"/>
  <c r="B57" i="27"/>
  <c r="B56" i="27"/>
  <c r="B55" i="27"/>
  <c r="B127" i="28"/>
  <c r="B126" i="28"/>
  <c r="B125" i="28"/>
  <c r="B124" i="28"/>
  <c r="B123" i="28"/>
  <c r="B122" i="28"/>
  <c r="B121" i="28"/>
  <c r="B120" i="28"/>
  <c r="B119" i="28"/>
  <c r="B118" i="28"/>
  <c r="B117" i="28"/>
  <c r="B116" i="28"/>
  <c r="B115" i="28"/>
  <c r="B114" i="28"/>
  <c r="B113" i="28"/>
  <c r="B112" i="28"/>
  <c r="B111" i="28"/>
  <c r="B110" i="28"/>
  <c r="B109" i="28"/>
  <c r="B108" i="28"/>
  <c r="B107" i="28"/>
  <c r="B106" i="28"/>
  <c r="B105" i="28"/>
  <c r="B104" i="28"/>
  <c r="B103" i="28"/>
  <c r="B102" i="28"/>
  <c r="B101" i="28"/>
  <c r="B127" i="29"/>
  <c r="B126" i="29"/>
  <c r="B125" i="29"/>
  <c r="B124" i="29"/>
  <c r="B123" i="29"/>
  <c r="B122" i="29"/>
  <c r="B121" i="29"/>
  <c r="B120" i="29"/>
  <c r="B119" i="29"/>
  <c r="B118" i="29"/>
  <c r="B117" i="29"/>
  <c r="B116" i="29"/>
  <c r="B115" i="29"/>
  <c r="B114" i="29"/>
  <c r="B113" i="29"/>
  <c r="B112" i="29"/>
  <c r="B111" i="29"/>
  <c r="B110" i="29"/>
  <c r="B109" i="29"/>
  <c r="B108" i="29"/>
  <c r="B107" i="29"/>
  <c r="B106" i="29"/>
  <c r="B105" i="29"/>
  <c r="B104" i="29"/>
  <c r="B103" i="29"/>
  <c r="B102" i="29"/>
  <c r="B101" i="29"/>
  <c r="B100" i="29"/>
  <c r="B99" i="29"/>
  <c r="B98" i="29"/>
  <c r="B97" i="29"/>
  <c r="B96" i="29"/>
  <c r="B95" i="29"/>
  <c r="B94" i="29"/>
  <c r="B93" i="29"/>
  <c r="B92" i="29"/>
  <c r="B91" i="29"/>
  <c r="B90" i="29"/>
  <c r="B89" i="29"/>
  <c r="B88" i="29"/>
  <c r="B87" i="29"/>
  <c r="B86" i="29"/>
  <c r="B85" i="29"/>
  <c r="B84" i="29"/>
  <c r="B83" i="29"/>
  <c r="B82" i="29"/>
  <c r="B81" i="29"/>
  <c r="B80" i="29"/>
  <c r="B79" i="29"/>
  <c r="B78" i="29"/>
  <c r="B77" i="29"/>
  <c r="B76" i="29"/>
  <c r="B75" i="29"/>
  <c r="B74" i="29"/>
  <c r="B73" i="29"/>
  <c r="B72" i="29"/>
  <c r="B71" i="29"/>
  <c r="B70" i="29"/>
  <c r="B69" i="29"/>
  <c r="B68" i="29"/>
  <c r="B67" i="29"/>
  <c r="B66" i="29"/>
  <c r="B65" i="29"/>
  <c r="B64" i="29"/>
  <c r="B63" i="29"/>
  <c r="B62" i="29"/>
  <c r="B61" i="29"/>
  <c r="B60" i="29"/>
  <c r="B59" i="29"/>
  <c r="B58" i="29"/>
  <c r="B57" i="29"/>
  <c r="B56" i="29"/>
  <c r="B55" i="29"/>
  <c r="B54" i="29"/>
  <c r="B53" i="29"/>
  <c r="B52" i="29"/>
  <c r="B51" i="29"/>
  <c r="B127" i="30"/>
  <c r="B126" i="30"/>
  <c r="B125" i="30"/>
  <c r="B124" i="30"/>
  <c r="B123" i="30"/>
  <c r="B122" i="30"/>
  <c r="B121" i="30"/>
  <c r="B120" i="30"/>
  <c r="B119" i="30"/>
  <c r="B118" i="30"/>
  <c r="B117" i="30"/>
  <c r="B116" i="30"/>
  <c r="B115" i="30"/>
  <c r="B114" i="30"/>
  <c r="B113" i="30"/>
  <c r="B112" i="30"/>
  <c r="B111" i="30"/>
  <c r="B110" i="30"/>
  <c r="B109" i="30"/>
  <c r="B108" i="30"/>
  <c r="B107" i="30"/>
  <c r="B106" i="30"/>
  <c r="B105" i="30"/>
  <c r="B104" i="30"/>
  <c r="B103" i="30"/>
  <c r="B102" i="30"/>
  <c r="B101" i="30"/>
  <c r="B100" i="30"/>
  <c r="B99" i="30"/>
  <c r="B98" i="30"/>
  <c r="B97" i="30"/>
  <c r="B96" i="30"/>
  <c r="B95" i="30"/>
  <c r="B94" i="30"/>
  <c r="B93" i="30"/>
  <c r="B92" i="30"/>
  <c r="B91" i="30"/>
  <c r="B90" i="30"/>
  <c r="B89" i="30"/>
  <c r="B88" i="30"/>
  <c r="B87" i="30"/>
  <c r="B86" i="30"/>
  <c r="B85" i="30"/>
  <c r="B84" i="30"/>
  <c r="B83" i="30"/>
  <c r="B82" i="30"/>
  <c r="B81" i="30"/>
  <c r="B80" i="30"/>
  <c r="B79" i="30"/>
  <c r="B78" i="30"/>
  <c r="B77" i="30"/>
  <c r="B76" i="30"/>
  <c r="B75" i="30"/>
  <c r="B74" i="30"/>
  <c r="B73" i="30"/>
  <c r="B72" i="30"/>
  <c r="B71" i="30"/>
  <c r="B70" i="30"/>
  <c r="B69" i="30"/>
  <c r="B68" i="30"/>
  <c r="B67" i="30"/>
  <c r="B66" i="30"/>
  <c r="B65" i="30"/>
  <c r="B64" i="30"/>
  <c r="B63" i="30"/>
  <c r="B62" i="30"/>
  <c r="B127" i="31"/>
  <c r="B126" i="31"/>
  <c r="B125" i="31"/>
  <c r="B124" i="31"/>
  <c r="B123" i="31"/>
  <c r="B122" i="31"/>
  <c r="B121" i="31"/>
  <c r="B120" i="31"/>
  <c r="B119" i="31"/>
  <c r="B118" i="31"/>
  <c r="B117" i="31"/>
  <c r="B116" i="31"/>
  <c r="B115" i="31"/>
  <c r="B114" i="31"/>
  <c r="B113" i="31"/>
  <c r="B112" i="31"/>
  <c r="B111" i="31"/>
  <c r="B110" i="31"/>
  <c r="B109" i="31"/>
  <c r="B108" i="31"/>
  <c r="B107" i="31"/>
  <c r="B106" i="31"/>
  <c r="B105" i="31"/>
  <c r="B104" i="31"/>
  <c r="B103" i="31"/>
  <c r="B102" i="31"/>
  <c r="B101" i="31"/>
  <c r="B100" i="31"/>
  <c r="B99" i="31"/>
  <c r="B98" i="31"/>
  <c r="B97" i="31"/>
  <c r="B96" i="31"/>
  <c r="B95" i="31"/>
  <c r="B94" i="31"/>
  <c r="B93" i="31"/>
  <c r="B92" i="31"/>
  <c r="B91" i="31"/>
  <c r="B90" i="31"/>
  <c r="B89" i="31"/>
  <c r="B88" i="31"/>
  <c r="B87" i="31"/>
  <c r="B86" i="31"/>
  <c r="B85" i="31"/>
  <c r="B84" i="31"/>
  <c r="B83" i="31"/>
  <c r="B82" i="31"/>
  <c r="B81" i="31"/>
  <c r="B80" i="31"/>
  <c r="B79" i="31"/>
  <c r="B78" i="31"/>
  <c r="B77" i="31"/>
  <c r="B76" i="31"/>
  <c r="B75" i="31"/>
  <c r="B74" i="31"/>
  <c r="B73" i="31"/>
  <c r="B72" i="31"/>
  <c r="B71" i="31"/>
  <c r="B70" i="31"/>
  <c r="B69" i="31"/>
  <c r="B68" i="31"/>
  <c r="B67" i="31"/>
  <c r="B66" i="31"/>
  <c r="B65" i="31"/>
  <c r="B64" i="31"/>
  <c r="B63" i="31"/>
  <c r="B62" i="31"/>
  <c r="B61" i="31"/>
  <c r="B60" i="31"/>
  <c r="B59" i="31"/>
  <c r="B58" i="31"/>
  <c r="B127" i="15"/>
  <c r="B126" i="15"/>
  <c r="B125" i="15"/>
  <c r="B124" i="15"/>
  <c r="B123" i="15"/>
  <c r="B122" i="15"/>
  <c r="B121" i="15"/>
  <c r="B120" i="15"/>
  <c r="B119" i="15"/>
  <c r="B118" i="15"/>
  <c r="B117" i="15"/>
  <c r="B116" i="15"/>
  <c r="B115" i="15"/>
  <c r="B114" i="15"/>
  <c r="B113" i="15"/>
  <c r="B112" i="15"/>
  <c r="B111" i="15"/>
  <c r="B110" i="15"/>
  <c r="B109" i="15"/>
  <c r="B108" i="15"/>
  <c r="B107" i="15"/>
  <c r="B106" i="15"/>
  <c r="B105" i="15"/>
  <c r="B104" i="15"/>
  <c r="B103" i="15"/>
  <c r="B102" i="15"/>
  <c r="B101" i="15"/>
  <c r="B100" i="15"/>
  <c r="B99" i="15"/>
  <c r="B98" i="15"/>
  <c r="B97" i="15"/>
  <c r="B96" i="15"/>
  <c r="B95" i="15"/>
  <c r="B94" i="15"/>
  <c r="B93" i="15"/>
  <c r="B92" i="15"/>
  <c r="B91" i="15"/>
  <c r="B90" i="15"/>
  <c r="B89" i="15"/>
  <c r="B88" i="15"/>
  <c r="B107" i="14"/>
  <c r="B108" i="14"/>
  <c r="B109" i="14"/>
  <c r="B110" i="14"/>
  <c r="B111" i="14"/>
  <c r="B112" i="14"/>
  <c r="B113" i="14"/>
  <c r="B114" i="14"/>
  <c r="B115" i="14"/>
  <c r="B116" i="14"/>
  <c r="B117" i="14"/>
  <c r="B118" i="14"/>
  <c r="B119" i="14"/>
  <c r="B120" i="14"/>
  <c r="B121" i="14"/>
  <c r="B122" i="14"/>
  <c r="B123" i="14"/>
  <c r="B124" i="14"/>
  <c r="B125" i="14"/>
  <c r="B126" i="14"/>
  <c r="B127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98" i="14"/>
  <c r="B99" i="14"/>
  <c r="B100" i="14"/>
  <c r="B101" i="14"/>
  <c r="B102" i="14"/>
  <c r="B103" i="14"/>
  <c r="B104" i="14"/>
  <c r="B105" i="14"/>
  <c r="B106" i="14"/>
  <c r="O128" i="14"/>
  <c r="R21" i="14" s="1"/>
  <c r="N128" i="14"/>
  <c r="R19" i="14" s="1"/>
  <c r="M128" i="14"/>
  <c r="R18" i="14" s="1"/>
  <c r="L128" i="14"/>
  <c r="R16" i="14" s="1"/>
  <c r="K128" i="14"/>
  <c r="R13" i="14" s="1"/>
  <c r="J128" i="14"/>
  <c r="R12" i="14" s="1"/>
  <c r="I128" i="14"/>
  <c r="R10" i="14" s="1"/>
  <c r="H128" i="14"/>
  <c r="R9" i="14" s="1"/>
  <c r="G128" i="14"/>
  <c r="R7" i="14" s="1"/>
  <c r="N129" i="16" l="1"/>
  <c r="S19" i="16" s="1"/>
  <c r="M129" i="31"/>
  <c r="S18" i="31" s="1"/>
  <c r="N129" i="31"/>
  <c r="S19" i="31" s="1"/>
  <c r="I129" i="31"/>
  <c r="S10" i="31" s="1"/>
  <c r="J129" i="30"/>
  <c r="S12" i="30" s="1"/>
  <c r="I129" i="30"/>
  <c r="S10" i="30" s="1"/>
  <c r="M129" i="29"/>
  <c r="S18" i="29" s="1"/>
  <c r="N129" i="29"/>
  <c r="S19" i="29" s="1"/>
  <c r="I129" i="29"/>
  <c r="S10" i="29" s="1"/>
  <c r="I129" i="28"/>
  <c r="S10" i="28" s="1"/>
  <c r="J129" i="28"/>
  <c r="S12" i="28" s="1"/>
  <c r="M129" i="27"/>
  <c r="S18" i="27" s="1"/>
  <c r="N129" i="27"/>
  <c r="S19" i="27" s="1"/>
  <c r="I129" i="27"/>
  <c r="S10" i="27" s="1"/>
  <c r="I129" i="26"/>
  <c r="S10" i="26" s="1"/>
  <c r="J129" i="26"/>
  <c r="S12" i="26" s="1"/>
  <c r="R12" i="26"/>
  <c r="N129" i="25"/>
  <c r="S19" i="25" s="1"/>
  <c r="M129" i="25"/>
  <c r="S18" i="25" s="1"/>
  <c r="I129" i="25"/>
  <c r="S10" i="25" s="1"/>
  <c r="J129" i="24"/>
  <c r="S12" i="24" s="1"/>
  <c r="R12" i="24"/>
  <c r="I129" i="24"/>
  <c r="S10" i="24" s="1"/>
  <c r="N129" i="23"/>
  <c r="S19" i="23" s="1"/>
  <c r="M129" i="23"/>
  <c r="S18" i="23" s="1"/>
  <c r="J129" i="22"/>
  <c r="S12" i="22" s="1"/>
  <c r="I129" i="22"/>
  <c r="S10" i="22" s="1"/>
  <c r="R12" i="22"/>
  <c r="S19" i="21"/>
  <c r="S18" i="21"/>
  <c r="I129" i="20"/>
  <c r="S10" i="20" s="1"/>
  <c r="J129" i="20"/>
  <c r="S12" i="20" s="1"/>
  <c r="R12" i="20"/>
  <c r="M129" i="19"/>
  <c r="S18" i="19" s="1"/>
  <c r="N129" i="19"/>
  <c r="S19" i="19" s="1"/>
  <c r="J129" i="18"/>
  <c r="S12" i="18" s="1"/>
  <c r="R12" i="18"/>
  <c r="I129" i="18"/>
  <c r="S10" i="18" s="1"/>
  <c r="L129" i="31"/>
  <c r="S16" i="31" s="1"/>
  <c r="H129" i="26"/>
  <c r="S9" i="26" s="1"/>
  <c r="S16" i="21"/>
  <c r="K129" i="31"/>
  <c r="S13" i="31" s="1"/>
  <c r="G129" i="30"/>
  <c r="S7" i="30" s="1"/>
  <c r="O129" i="30"/>
  <c r="S21" i="30" s="1"/>
  <c r="K129" i="29"/>
  <c r="S13" i="29" s="1"/>
  <c r="G129" i="28"/>
  <c r="S7" i="28" s="1"/>
  <c r="O129" i="28"/>
  <c r="S21" i="28" s="1"/>
  <c r="K129" i="27"/>
  <c r="S13" i="27" s="1"/>
  <c r="G129" i="26"/>
  <c r="S7" i="26" s="1"/>
  <c r="O129" i="26"/>
  <c r="S21" i="26" s="1"/>
  <c r="K129" i="25"/>
  <c r="S13" i="25" s="1"/>
  <c r="G129" i="24"/>
  <c r="S7" i="24" s="1"/>
  <c r="O129" i="24"/>
  <c r="S21" i="24" s="1"/>
  <c r="K129" i="23"/>
  <c r="S13" i="23" s="1"/>
  <c r="G129" i="22"/>
  <c r="S7" i="22" s="1"/>
  <c r="O129" i="22"/>
  <c r="S21" i="22" s="1"/>
  <c r="S13" i="21"/>
  <c r="G129" i="20"/>
  <c r="S7" i="20" s="1"/>
  <c r="O129" i="20"/>
  <c r="S21" i="20" s="1"/>
  <c r="K129" i="19"/>
  <c r="S13" i="19" s="1"/>
  <c r="G129" i="18"/>
  <c r="S7" i="18" s="1"/>
  <c r="O129" i="18"/>
  <c r="S21" i="18" s="1"/>
  <c r="L129" i="25"/>
  <c r="S16" i="25" s="1"/>
  <c r="H129" i="20"/>
  <c r="S9" i="20" s="1"/>
  <c r="L129" i="27"/>
  <c r="S16" i="27" s="1"/>
  <c r="H129" i="18"/>
  <c r="S9" i="18" s="1"/>
  <c r="R16" i="27"/>
  <c r="M129" i="30"/>
  <c r="S18" i="30" s="1"/>
  <c r="M129" i="28"/>
  <c r="S18" i="28" s="1"/>
  <c r="M129" i="26"/>
  <c r="S18" i="26" s="1"/>
  <c r="M129" i="24"/>
  <c r="S18" i="24" s="1"/>
  <c r="M129" i="22"/>
  <c r="S18" i="22" s="1"/>
  <c r="M129" i="20"/>
  <c r="S18" i="20" s="1"/>
  <c r="M129" i="18"/>
  <c r="S18" i="18" s="1"/>
  <c r="R10" i="31"/>
  <c r="R18" i="31"/>
  <c r="R7" i="30"/>
  <c r="R21" i="30"/>
  <c r="R10" i="29"/>
  <c r="R18" i="29"/>
  <c r="R7" i="28"/>
  <c r="R21" i="28"/>
  <c r="R10" i="27"/>
  <c r="R18" i="27"/>
  <c r="R7" i="26"/>
  <c r="R21" i="26"/>
  <c r="R10" i="25"/>
  <c r="R18" i="25"/>
  <c r="R7" i="24"/>
  <c r="R21" i="24"/>
  <c r="R18" i="23"/>
  <c r="R7" i="22"/>
  <c r="R21" i="22"/>
  <c r="R18" i="21"/>
  <c r="R7" i="20"/>
  <c r="R21" i="20"/>
  <c r="R18" i="19"/>
  <c r="R7" i="18"/>
  <c r="R21" i="18"/>
  <c r="H129" i="28"/>
  <c r="S9" i="28" s="1"/>
  <c r="P128" i="31"/>
  <c r="O129" i="31"/>
  <c r="S21" i="31" s="1"/>
  <c r="K129" i="30"/>
  <c r="S13" i="30" s="1"/>
  <c r="P128" i="29"/>
  <c r="O129" i="29"/>
  <c r="S21" i="29" s="1"/>
  <c r="K129" i="28"/>
  <c r="S13" i="28" s="1"/>
  <c r="P128" i="27"/>
  <c r="O129" i="27"/>
  <c r="S21" i="27" s="1"/>
  <c r="K129" i="26"/>
  <c r="S13" i="26" s="1"/>
  <c r="P128" i="25"/>
  <c r="O129" i="25"/>
  <c r="S21" i="25" s="1"/>
  <c r="K129" i="24"/>
  <c r="S13" i="24" s="1"/>
  <c r="G129" i="23"/>
  <c r="S7" i="23" s="1"/>
  <c r="O129" i="23"/>
  <c r="S21" i="23" s="1"/>
  <c r="K129" i="22"/>
  <c r="S13" i="22" s="1"/>
  <c r="S21" i="21"/>
  <c r="K129" i="20"/>
  <c r="S13" i="20" s="1"/>
  <c r="P128" i="19"/>
  <c r="O129" i="19"/>
  <c r="S21" i="19" s="1"/>
  <c r="K129" i="18"/>
  <c r="S13" i="18" s="1"/>
  <c r="H129" i="30"/>
  <c r="S9" i="30" s="1"/>
  <c r="L129" i="23"/>
  <c r="S16" i="23" s="1"/>
  <c r="H129" i="31"/>
  <c r="S9" i="31" s="1"/>
  <c r="L129" i="30"/>
  <c r="S16" i="30" s="1"/>
  <c r="H129" i="29"/>
  <c r="S9" i="29" s="1"/>
  <c r="L129" i="28"/>
  <c r="S16" i="28" s="1"/>
  <c r="H129" i="27"/>
  <c r="S9" i="27" s="1"/>
  <c r="L129" i="26"/>
  <c r="S16" i="26" s="1"/>
  <c r="H129" i="25"/>
  <c r="S9" i="25" s="1"/>
  <c r="L129" i="24"/>
  <c r="S16" i="24" s="1"/>
  <c r="H129" i="23"/>
  <c r="S9" i="23" s="1"/>
  <c r="I129" i="23"/>
  <c r="S10" i="23" s="1"/>
  <c r="L129" i="22"/>
  <c r="S16" i="22" s="1"/>
  <c r="S9" i="21"/>
  <c r="S10" i="21"/>
  <c r="L129" i="20"/>
  <c r="S16" i="20" s="1"/>
  <c r="H129" i="19"/>
  <c r="S9" i="19" s="1"/>
  <c r="I129" i="19"/>
  <c r="S10" i="19" s="1"/>
  <c r="L129" i="18"/>
  <c r="S16" i="18" s="1"/>
  <c r="R19" i="31"/>
  <c r="R9" i="30"/>
  <c r="R16" i="30"/>
  <c r="R19" i="29"/>
  <c r="R9" i="28"/>
  <c r="R16" i="28"/>
  <c r="R19" i="27"/>
  <c r="R9" i="26"/>
  <c r="R16" i="26"/>
  <c r="R19" i="25"/>
  <c r="R16" i="24"/>
  <c r="R16" i="22"/>
  <c r="R9" i="20"/>
  <c r="R16" i="20"/>
  <c r="R9" i="18"/>
  <c r="R16" i="18"/>
  <c r="L129" i="29"/>
  <c r="S16" i="29" s="1"/>
  <c r="H129" i="22"/>
  <c r="S9" i="22" s="1"/>
  <c r="R16" i="25"/>
  <c r="R16" i="23"/>
  <c r="R16" i="21"/>
  <c r="H129" i="24"/>
  <c r="S9" i="24" s="1"/>
  <c r="L129" i="19"/>
  <c r="S16" i="19" s="1"/>
  <c r="R16" i="31"/>
  <c r="J129" i="31"/>
  <c r="S12" i="31" s="1"/>
  <c r="N129" i="30"/>
  <c r="S19" i="30" s="1"/>
  <c r="J129" i="29"/>
  <c r="S12" i="29" s="1"/>
  <c r="N129" i="28"/>
  <c r="S19" i="28" s="1"/>
  <c r="J129" i="27"/>
  <c r="S12" i="27" s="1"/>
  <c r="N129" i="26"/>
  <c r="S19" i="26" s="1"/>
  <c r="J129" i="25"/>
  <c r="S12" i="25" s="1"/>
  <c r="N129" i="24"/>
  <c r="S19" i="24" s="1"/>
  <c r="J129" i="23"/>
  <c r="S12" i="23" s="1"/>
  <c r="N129" i="22"/>
  <c r="S19" i="22" s="1"/>
  <c r="S12" i="21"/>
  <c r="N129" i="20"/>
  <c r="S19" i="20" s="1"/>
  <c r="J129" i="19"/>
  <c r="S12" i="19" s="1"/>
  <c r="N129" i="18"/>
  <c r="S19" i="18" s="1"/>
  <c r="R7" i="31"/>
  <c r="R13" i="31"/>
  <c r="R21" i="31"/>
  <c r="R7" i="29"/>
  <c r="R13" i="29"/>
  <c r="R21" i="29"/>
  <c r="R7" i="27"/>
  <c r="R13" i="27"/>
  <c r="R21" i="27"/>
  <c r="R7" i="25"/>
  <c r="R13" i="25"/>
  <c r="R21" i="25"/>
  <c r="R7" i="23"/>
  <c r="R13" i="23"/>
  <c r="R21" i="23"/>
  <c r="R7" i="21"/>
  <c r="R13" i="21"/>
  <c r="R21" i="21"/>
  <c r="R7" i="19"/>
  <c r="R13" i="19"/>
  <c r="R21" i="19"/>
  <c r="I129" i="16"/>
  <c r="S10" i="16" s="1"/>
  <c r="R10" i="16"/>
  <c r="J129" i="16"/>
  <c r="S12" i="16" s="1"/>
  <c r="I129" i="17"/>
  <c r="S10" i="17" s="1"/>
  <c r="N129" i="17"/>
  <c r="S19" i="17" s="1"/>
  <c r="H129" i="17"/>
  <c r="S9" i="17" s="1"/>
  <c r="M129" i="17"/>
  <c r="S18" i="17" s="1"/>
  <c r="J129" i="17"/>
  <c r="S12" i="17" s="1"/>
  <c r="K129" i="17"/>
  <c r="S13" i="17" s="1"/>
  <c r="L129" i="17"/>
  <c r="S16" i="17" s="1"/>
  <c r="R12" i="17"/>
  <c r="R13" i="17"/>
  <c r="G129" i="17"/>
  <c r="S7" i="17" s="1"/>
  <c r="O129" i="17"/>
  <c r="S21" i="17" s="1"/>
  <c r="R9" i="17"/>
  <c r="L129" i="16"/>
  <c r="S16" i="16" s="1"/>
  <c r="K129" i="16"/>
  <c r="S13" i="16" s="1"/>
  <c r="M129" i="16"/>
  <c r="S18" i="16" s="1"/>
  <c r="G129" i="16"/>
  <c r="S7" i="16" s="1"/>
  <c r="O129" i="16"/>
  <c r="S21" i="16" s="1"/>
  <c r="R7" i="16"/>
  <c r="R13" i="16"/>
  <c r="R21" i="16"/>
  <c r="H129" i="16"/>
  <c r="S9" i="16" s="1"/>
  <c r="M129" i="15"/>
  <c r="S18" i="15" s="1"/>
  <c r="J129" i="15"/>
  <c r="S12" i="15" s="1"/>
  <c r="I129" i="15"/>
  <c r="S10" i="15" s="1"/>
  <c r="L129" i="15"/>
  <c r="S16" i="15" s="1"/>
  <c r="K129" i="15"/>
  <c r="S13" i="15" s="1"/>
  <c r="N129" i="15"/>
  <c r="S19" i="15" s="1"/>
  <c r="G129" i="15"/>
  <c r="S7" i="15" s="1"/>
  <c r="O129" i="15"/>
  <c r="S21" i="15" s="1"/>
  <c r="H129" i="15"/>
  <c r="S9" i="15" s="1"/>
  <c r="P128" i="23"/>
  <c r="P128" i="17"/>
  <c r="G129" i="31"/>
  <c r="S7" i="31" s="1"/>
  <c r="G129" i="29"/>
  <c r="S7" i="29" s="1"/>
  <c r="G129" i="27"/>
  <c r="S7" i="27" s="1"/>
  <c r="G129" i="25"/>
  <c r="S7" i="25" s="1"/>
  <c r="S7" i="21"/>
  <c r="G129" i="19"/>
  <c r="S7" i="19" s="1"/>
  <c r="P128" i="15"/>
  <c r="P128" i="30"/>
  <c r="P128" i="28"/>
  <c r="P128" i="26"/>
  <c r="P128" i="24"/>
  <c r="P128" i="22"/>
  <c r="P128" i="20"/>
  <c r="P128" i="18"/>
  <c r="P128" i="16"/>
  <c r="P129" i="16" s="1"/>
  <c r="M129" i="14"/>
  <c r="S18" i="14" s="1"/>
  <c r="N129" i="14"/>
  <c r="S19" i="14" s="1"/>
  <c r="J129" i="14"/>
  <c r="S12" i="14" s="1"/>
  <c r="I129" i="14"/>
  <c r="S10" i="14" s="1"/>
  <c r="L129" i="14"/>
  <c r="S16" i="14" s="1"/>
  <c r="H129" i="14"/>
  <c r="S9" i="14" s="1"/>
  <c r="K129" i="14"/>
  <c r="S13" i="14" s="1"/>
  <c r="G129" i="14"/>
  <c r="S7" i="14" s="1"/>
  <c r="O129" i="14"/>
  <c r="S21" i="14" s="1"/>
  <c r="P128" i="14"/>
  <c r="P129" i="15" l="1"/>
  <c r="S23" i="15" s="1"/>
  <c r="R23" i="15"/>
  <c r="P129" i="14"/>
  <c r="S23" i="14" s="1"/>
  <c r="R23" i="14"/>
  <c r="P129" i="20"/>
  <c r="S23" i="20" s="1"/>
  <c r="R23" i="20"/>
  <c r="P129" i="24"/>
  <c r="S23" i="24" s="1"/>
  <c r="R23" i="24"/>
  <c r="P129" i="25"/>
  <c r="S23" i="25" s="1"/>
  <c r="R23" i="25"/>
  <c r="P129" i="31"/>
  <c r="S23" i="31" s="1"/>
  <c r="R23" i="31"/>
  <c r="P129" i="28"/>
  <c r="S23" i="28" s="1"/>
  <c r="R23" i="28"/>
  <c r="S23" i="21"/>
  <c r="R23" i="21"/>
  <c r="P129" i="26"/>
  <c r="S23" i="26" s="1"/>
  <c r="R23" i="26"/>
  <c r="P129" i="30"/>
  <c r="S23" i="30" s="1"/>
  <c r="R23" i="30"/>
  <c r="P129" i="27"/>
  <c r="S23" i="27" s="1"/>
  <c r="R23" i="27"/>
  <c r="P129" i="18"/>
  <c r="S23" i="18" s="1"/>
  <c r="R23" i="18"/>
  <c r="P129" i="23"/>
  <c r="S23" i="23" s="1"/>
  <c r="R23" i="23"/>
  <c r="P129" i="29"/>
  <c r="S23" i="29" s="1"/>
  <c r="R23" i="29"/>
  <c r="P129" i="22"/>
  <c r="S23" i="22" s="1"/>
  <c r="R23" i="22"/>
  <c r="P129" i="19"/>
  <c r="S23" i="19" s="1"/>
  <c r="R23" i="19"/>
  <c r="P129" i="17"/>
  <c r="S23" i="17" s="1"/>
  <c r="R23" i="17"/>
  <c r="S23" i="16"/>
  <c r="R23" i="16"/>
  <c r="F7" i="31" l="1"/>
  <c r="F7" i="30"/>
  <c r="F7" i="29"/>
  <c r="F7" i="28"/>
  <c r="F7" i="27"/>
  <c r="F7" i="26"/>
  <c r="F7" i="25"/>
  <c r="F7" i="24"/>
  <c r="F7" i="23"/>
  <c r="F7" i="22"/>
  <c r="F7" i="21"/>
  <c r="P135" i="21" s="1"/>
  <c r="F7" i="20"/>
  <c r="P135" i="20" s="1"/>
  <c r="F7" i="19"/>
  <c r="P135" i="19" s="1"/>
  <c r="F7" i="18"/>
  <c r="P135" i="18" s="1"/>
  <c r="F7" i="17"/>
  <c r="P135" i="17" s="1"/>
  <c r="F7" i="16"/>
  <c r="P135" i="16" s="1"/>
  <c r="F7" i="15"/>
  <c r="P135" i="15" s="1"/>
  <c r="F13" i="16"/>
  <c r="B4" i="16"/>
  <c r="F13" i="17"/>
  <c r="B4" i="17"/>
  <c r="F13" i="18"/>
  <c r="B4" i="18"/>
  <c r="F13" i="19"/>
  <c r="B4" i="19"/>
  <c r="F13" i="20"/>
  <c r="B4" i="20"/>
  <c r="F13" i="21"/>
  <c r="B4" i="21"/>
  <c r="F13" i="22"/>
  <c r="B4" i="22"/>
  <c r="F13" i="23"/>
  <c r="B4" i="23"/>
  <c r="F13" i="24"/>
  <c r="B4" i="24"/>
  <c r="F13" i="25"/>
  <c r="B4" i="25"/>
  <c r="F13" i="26"/>
  <c r="B4" i="26"/>
  <c r="F13" i="27"/>
  <c r="B4" i="27"/>
  <c r="F13" i="28"/>
  <c r="B4" i="28"/>
  <c r="F13" i="29"/>
  <c r="B4" i="29"/>
  <c r="F13" i="30"/>
  <c r="B4" i="30"/>
  <c r="F13" i="31"/>
  <c r="B4" i="31"/>
  <c r="F13" i="15"/>
  <c r="B4" i="15"/>
  <c r="B37" i="24" l="1"/>
  <c r="P135" i="24"/>
  <c r="P28" i="24"/>
  <c r="P28" i="25"/>
  <c r="P135" i="25"/>
  <c r="P28" i="22"/>
  <c r="P135" i="22"/>
  <c r="P135" i="26"/>
  <c r="P28" i="26"/>
  <c r="P135" i="27"/>
  <c r="P28" i="27"/>
  <c r="P28" i="21"/>
  <c r="P28" i="23"/>
  <c r="P135" i="23"/>
  <c r="P135" i="28"/>
  <c r="P28" i="28"/>
  <c r="P28" i="29"/>
  <c r="P135" i="29"/>
  <c r="B37" i="30"/>
  <c r="P135" i="30"/>
  <c r="P28" i="30"/>
  <c r="P135" i="31"/>
  <c r="P28" i="31"/>
  <c r="F13" i="14"/>
  <c r="F10" i="14"/>
  <c r="F7" i="14"/>
  <c r="B4" i="14"/>
  <c r="F11" i="31"/>
  <c r="F11" i="30"/>
  <c r="F11" i="29"/>
  <c r="F11" i="28"/>
  <c r="F11" i="27"/>
  <c r="F11" i="26"/>
  <c r="F11" i="25"/>
  <c r="F11" i="24"/>
  <c r="F11" i="23"/>
  <c r="F11" i="22"/>
  <c r="F11" i="21"/>
  <c r="F11" i="20"/>
  <c r="F11" i="19"/>
  <c r="F11" i="18"/>
  <c r="F11" i="17"/>
  <c r="F11" i="16"/>
  <c r="F11" i="15"/>
  <c r="F11" i="14"/>
  <c r="F10" i="31"/>
  <c r="F10" i="30"/>
  <c r="F10" i="29"/>
  <c r="F10" i="28"/>
  <c r="F10" i="27"/>
  <c r="F10" i="26"/>
  <c r="F10" i="25"/>
  <c r="F10" i="24"/>
  <c r="F10" i="23"/>
  <c r="F10" i="22"/>
  <c r="F10" i="21"/>
  <c r="F10" i="20"/>
  <c r="F10" i="19"/>
  <c r="F10" i="18"/>
  <c r="F10" i="17"/>
  <c r="F10" i="16"/>
  <c r="F10" i="15"/>
  <c r="F8" i="31"/>
  <c r="F8" i="30"/>
  <c r="F8" i="29"/>
  <c r="F8" i="28"/>
  <c r="F8" i="27"/>
  <c r="F8" i="26"/>
  <c r="F8" i="25"/>
  <c r="F8" i="24"/>
  <c r="F8" i="23"/>
  <c r="F8" i="22"/>
  <c r="F8" i="21"/>
  <c r="F8" i="20"/>
  <c r="F8" i="19"/>
  <c r="F8" i="18"/>
  <c r="F8" i="17"/>
  <c r="F8" i="16"/>
  <c r="F8" i="15"/>
  <c r="F8" i="14"/>
  <c r="F12" i="21" l="1"/>
  <c r="P28" i="14"/>
  <c r="P135" i="14"/>
  <c r="F12" i="22"/>
  <c r="F12" i="29"/>
  <c r="F12" i="30"/>
  <c r="F12" i="15"/>
  <c r="F12" i="16"/>
  <c r="F12" i="23"/>
  <c r="F12" i="31"/>
  <c r="F12" i="24"/>
  <c r="F12" i="18"/>
  <c r="F12" i="26"/>
  <c r="F12" i="17"/>
  <c r="F12" i="27"/>
  <c r="F12" i="25"/>
  <c r="F12" i="19"/>
  <c r="F12" i="20"/>
  <c r="F12" i="28"/>
  <c r="F12" i="14"/>
  <c r="W4" i="31" l="1"/>
  <c r="W4" i="18"/>
  <c r="W4" i="19"/>
  <c r="W4" i="20"/>
  <c r="W4" i="21"/>
  <c r="W4" i="22"/>
  <c r="W4" i="23"/>
  <c r="W4" i="24"/>
  <c r="W4" i="25"/>
  <c r="W4" i="26"/>
  <c r="W4" i="27"/>
  <c r="W4" i="28"/>
  <c r="W4" i="29"/>
  <c r="W4" i="30"/>
  <c r="W4" i="17"/>
  <c r="W4" i="16"/>
  <c r="W4" i="15"/>
  <c r="W4" i="14" l="1"/>
</calcChain>
</file>

<file path=xl/sharedStrings.xml><?xml version="1.0" encoding="utf-8"?>
<sst xmlns="http://schemas.openxmlformats.org/spreadsheetml/2006/main" count="3831" uniqueCount="179">
  <si>
    <t>LAPORAN SKM PUSKESMAS TRENGGALEK</t>
  </si>
  <si>
    <t>No.</t>
  </si>
  <si>
    <t>Nama Layanan</t>
  </si>
  <si>
    <t>Jumlah Responden</t>
  </si>
  <si>
    <t>Jumlah Nilai</t>
  </si>
  <si>
    <t>Unsur</t>
  </si>
  <si>
    <t>Nilai 
Rata-Rata</t>
  </si>
  <si>
    <t>Ruang Tindakan</t>
  </si>
  <si>
    <t>P 1</t>
  </si>
  <si>
    <r>
      <t xml:space="preserve">Kesesuaian </t>
    </r>
    <r>
      <rPr>
        <b/>
        <i/>
        <sz val="10"/>
        <color rgb="FF0000FF"/>
        <rFont val="Arial"/>
        <family val="2"/>
      </rPr>
      <t>persyaratan</t>
    </r>
    <r>
      <rPr>
        <sz val="10"/>
        <color theme="1"/>
        <rFont val="Arial"/>
        <family val="2"/>
      </rPr>
      <t xml:space="preserve"> pelayanan dengan jenis pelayanannya</t>
    </r>
  </si>
  <si>
    <t>:</t>
  </si>
  <si>
    <t>Ruang Pemeriksaan Umum</t>
  </si>
  <si>
    <t>Ruang Pemeriksaan Gigi dan Mulut</t>
  </si>
  <si>
    <t>P 2</t>
  </si>
  <si>
    <r>
      <t xml:space="preserve">Kemudahan </t>
    </r>
    <r>
      <rPr>
        <b/>
        <i/>
        <sz val="10"/>
        <color rgb="FF0000FF"/>
        <rFont val="Arial"/>
        <family val="2"/>
      </rPr>
      <t>prosedur</t>
    </r>
    <r>
      <rPr>
        <sz val="10"/>
        <color theme="1"/>
        <rFont val="Arial"/>
        <family val="2"/>
      </rPr>
      <t xml:space="preserve"> pelayanan di unit ini</t>
    </r>
  </si>
  <si>
    <t>Ruang Pemeriksaan KIA</t>
  </si>
  <si>
    <t>P 3</t>
  </si>
  <si>
    <r>
      <t xml:space="preserve">Kecepatan </t>
    </r>
    <r>
      <rPr>
        <b/>
        <i/>
        <sz val="10"/>
        <color rgb="FF0000FF"/>
        <rFont val="Arial"/>
        <family val="2"/>
      </rPr>
      <t>waktu</t>
    </r>
    <r>
      <rPr>
        <sz val="10"/>
        <color theme="1"/>
        <rFont val="Arial"/>
        <family val="2"/>
      </rPr>
      <t xml:space="preserve"> dalam memberikan </t>
    </r>
    <r>
      <rPr>
        <b/>
        <i/>
        <sz val="10"/>
        <color rgb="FF0000FF"/>
        <rFont val="Arial"/>
        <family val="2"/>
      </rPr>
      <t>pelayanan</t>
    </r>
  </si>
  <si>
    <t>Ruang Farmasi dan Gudang Obat</t>
  </si>
  <si>
    <t>Ruang Persalinan</t>
  </si>
  <si>
    <t>P 4</t>
  </si>
  <si>
    <r>
      <t xml:space="preserve">Kewajaran </t>
    </r>
    <r>
      <rPr>
        <b/>
        <i/>
        <sz val="10"/>
        <color rgb="FF0000FF"/>
        <rFont val="Arial"/>
        <family val="2"/>
      </rPr>
      <t>biaya/tarif</t>
    </r>
    <r>
      <rPr>
        <sz val="10"/>
        <color theme="1"/>
        <rFont val="Arial"/>
        <family val="2"/>
      </rPr>
      <t xml:space="preserve"> dalam pelayanan</t>
    </r>
  </si>
  <si>
    <t>Kasir</t>
  </si>
  <si>
    <t>P 5</t>
  </si>
  <si>
    <r>
      <t xml:space="preserve">Kesesuaian </t>
    </r>
    <r>
      <rPr>
        <b/>
        <i/>
        <sz val="10"/>
        <color rgb="FF0000FF"/>
        <rFont val="Arial"/>
        <family val="2"/>
      </rPr>
      <t>produk pelayanan</t>
    </r>
    <r>
      <rPr>
        <sz val="10"/>
        <color theme="1"/>
        <rFont val="Arial"/>
        <family val="2"/>
      </rPr>
      <t xml:space="preserve"> antara yang tercantum dalam standar pelayanan dengan hasil yang diberikan</t>
    </r>
  </si>
  <si>
    <t>Ruang Pemeriksaan Lansia</t>
  </si>
  <si>
    <t>Ruang Tata Usaha, Keuangan dan Kepegawaian</t>
  </si>
  <si>
    <t>Ruang KB dan Kespro</t>
  </si>
  <si>
    <t>P 6</t>
  </si>
  <si>
    <r>
      <t xml:space="preserve">Penanganan </t>
    </r>
    <r>
      <rPr>
        <b/>
        <i/>
        <sz val="10"/>
        <color rgb="FF0000FF"/>
        <rFont val="Arial"/>
        <family val="2"/>
      </rPr>
      <t>pengaduan</t>
    </r>
    <r>
      <rPr>
        <sz val="10"/>
        <color theme="1"/>
        <rFont val="Arial"/>
        <family val="2"/>
      </rPr>
      <t xml:space="preserve"> pengguna layanan</t>
    </r>
  </si>
  <si>
    <t>Ruang MTBS</t>
  </si>
  <si>
    <t>Ruang Poli Khusus</t>
  </si>
  <si>
    <t>P 7</t>
  </si>
  <si>
    <r>
      <t xml:space="preserve">Kualitas </t>
    </r>
    <r>
      <rPr>
        <b/>
        <i/>
        <sz val="10"/>
        <color rgb="FF0000FF"/>
        <rFont val="Arial"/>
        <family val="2"/>
      </rPr>
      <t>sarana dan prasarana</t>
    </r>
  </si>
  <si>
    <t>Ruang Gizi</t>
  </si>
  <si>
    <t>P 8</t>
  </si>
  <si>
    <r>
      <rPr>
        <b/>
        <i/>
        <sz val="10"/>
        <color rgb="FF0000FF"/>
        <rFont val="Arial"/>
        <family val="2"/>
      </rPr>
      <t>Perilaku petugas</t>
    </r>
    <r>
      <rPr>
        <sz val="10"/>
        <color theme="1"/>
        <rFont val="Arial"/>
        <family val="2"/>
      </rPr>
      <t xml:space="preserve"> dalam pelayanan terkait kesopanan dan keramahan</t>
    </r>
  </si>
  <si>
    <t>Ruang Kesehatan Lingkungan</t>
  </si>
  <si>
    <t>Ruang Laboratorium</t>
  </si>
  <si>
    <t>P 9</t>
  </si>
  <si>
    <r>
      <rPr>
        <b/>
        <i/>
        <sz val="10"/>
        <color rgb="FF0000FF"/>
        <rFont val="Arial"/>
        <family val="2"/>
      </rPr>
      <t>Kompetensi/kemampuan petugas</t>
    </r>
    <r>
      <rPr>
        <sz val="10"/>
        <color theme="1"/>
        <rFont val="Arial"/>
        <family val="2"/>
      </rPr>
      <t xml:space="preserve"> dalam pelayanan</t>
    </r>
  </si>
  <si>
    <t>Ruang Promosi Kesehatan</t>
  </si>
  <si>
    <t>Ruang Imunisasi atau Penyimpanan Vaksin</t>
  </si>
  <si>
    <t>Ruang SIP</t>
  </si>
  <si>
    <t>KEPALA PUSKESMAS TRENGGALEK</t>
  </si>
  <si>
    <t>dr. MURTI RUKIYANDARI</t>
  </si>
  <si>
    <t>Pembina Utama Muida</t>
  </si>
  <si>
    <t>NIP. 19800611 200903 2 004</t>
  </si>
  <si>
    <t>Rincian</t>
  </si>
  <si>
    <t>NO.</t>
  </si>
  <si>
    <t>Tanggal</t>
  </si>
  <si>
    <t>NAMA</t>
  </si>
  <si>
    <t>LAYANAN</t>
  </si>
  <si>
    <t>SKOR</t>
  </si>
  <si>
    <t>Kritik dan Saran</t>
  </si>
  <si>
    <t>-</t>
  </si>
  <si>
    <t>Baik dan sabar</t>
  </si>
  <si>
    <t>Pelayanan baik</t>
  </si>
  <si>
    <t>Baik sekali</t>
  </si>
  <si>
    <t>Anonymous</t>
  </si>
  <si>
    <t>Sangat baik</t>
  </si>
  <si>
    <t>Ramah</t>
  </si>
  <si>
    <t>Jumlah Nilai Per Unsur Layanan</t>
  </si>
  <si>
    <t>Nilai SKM Per Unsur Layanan</t>
  </si>
  <si>
    <t>A</t>
  </si>
  <si>
    <t>Sangat Baik</t>
  </si>
  <si>
    <t>L</t>
  </si>
  <si>
    <t>P</t>
  </si>
  <si>
    <t>Target Responden</t>
  </si>
  <si>
    <t>Unsur
Responden</t>
  </si>
  <si>
    <t>Jumlah/Capaian</t>
  </si>
  <si>
    <t>100,00  (Sangat Baik)</t>
  </si>
  <si>
    <t>Penanggung jawab Ruangan</t>
  </si>
  <si>
    <t>xxx</t>
  </si>
  <si>
    <t xml:space="preserve">NIP. </t>
  </si>
  <si>
    <t>Link</t>
  </si>
  <si>
    <t>%</t>
  </si>
  <si>
    <t>Kompeten</t>
  </si>
  <si>
    <t xml:space="preserve">SKM UNIT LAYANAN </t>
  </si>
  <si>
    <t>Bulan</t>
  </si>
  <si>
    <t>DWIHAYU PRASTYANDARTI A.Md.Kep</t>
  </si>
  <si>
    <t>NIP. 198210202022212001</t>
  </si>
  <si>
    <t>DEWI NOVITA SARI SSTKeb.</t>
  </si>
  <si>
    <t>NIP. 197911202019052001</t>
  </si>
  <si>
    <t>Terimakasih</t>
  </si>
  <si>
    <t>Josss</t>
  </si>
  <si>
    <t>Terbaik</t>
  </si>
  <si>
    <t>pelay baik</t>
  </si>
  <si>
    <t>Bagus lanjutkan</t>
  </si>
  <si>
    <t>Sangat ramah</t>
  </si>
  <si>
    <t>????</t>
  </si>
  <si>
    <t>∑</t>
  </si>
  <si>
    <t>( A )</t>
  </si>
  <si>
    <t>Sesuai harapan</t>
  </si>
  <si>
    <t>Bagus</t>
  </si>
  <si>
    <t>baik.</t>
  </si>
  <si>
    <t>Memuaskan</t>
  </si>
  <si>
    <t>👍👍👍👍👍</t>
  </si>
  <si>
    <t>pelayanan ramah dan cepat</t>
  </si>
  <si>
    <t>PELAY BAIK</t>
  </si>
  <si>
    <t>Pelayanan bagus</t>
  </si>
  <si>
    <t>Penanggung Jawab</t>
  </si>
  <si>
    <t>Penanggung jawab</t>
  </si>
  <si>
    <t>100 ( Sangat Baik )</t>
  </si>
  <si>
    <t>Target
Responden
SKM</t>
  </si>
  <si>
    <t>Baik Sekali</t>
  </si>
  <si>
    <t>Mantabb</t>
  </si>
  <si>
    <t>Baik sabar</t>
  </si>
  <si>
    <t>Layanan bagus</t>
  </si>
  <si>
    <t>Capaian
Bulan
Juli</t>
  </si>
  <si>
    <t>pelaybaik</t>
  </si>
  <si>
    <t>SUWUN BRO</t>
  </si>
  <si>
    <t>Pelayananramah</t>
  </si>
  <si>
    <t>MAKASIH INFONYA</t>
  </si>
  <si>
    <t>Petugas Promosi Kesehatan telah melaksanakan tugas dengan baik, aktif dalam koordinasi lintas program dan lintas sektor, serta mendampingi kegiatan pemberdayaan masyarakat.</t>
  </si>
  <si>
    <t>Petugas promkes ramah, kooperatif dan kolaboratif</t>
  </si>
  <si>
    <t>MATUR SUWUN</t>
  </si>
  <si>
    <t>petugas sat set</t>
  </si>
  <si>
    <t>Ruangan Promkes Puskesmas Trenggalek bersih, rapi, dan nyaman. Media KIE tertata dengan baik sehingga mendukung kegiatan edukasi dan pelayanan promosi kesehatan.</t>
  </si>
  <si>
    <t>BPJS gratis tis..</t>
  </si>
  <si>
    <t>sangat ramah</t>
  </si>
  <si>
    <t>Baik ramah</t>
  </si>
  <si>
    <t>petugas melayani sepenuh hati.</t>
  </si>
  <si>
    <t>pelayanan baik cepat ramah</t>
  </si>
  <si>
    <t>Pelayanan cepat.</t>
  </si>
  <si>
    <t>Baik sekali.</t>
  </si>
  <si>
    <t>Sangat bagus</t>
  </si>
  <si>
    <t>Sangat Memuaskan</t>
  </si>
  <si>
    <t>Tetap semangat</t>
  </si>
  <si>
    <t>🫶🫶🫶🤗🤗🤗</t>
  </si>
  <si>
    <t>September 2026</t>
  </si>
  <si>
    <t>Ketrangan</t>
  </si>
  <si>
    <t>1. Capaian target kurang 60% Nilai 40</t>
  </si>
  <si>
    <t>2. Capaian target 60% s/d 87,5 Nilai 60</t>
  </si>
  <si>
    <t>3. Capaian target diatas 87,5 Nilai 100</t>
  </si>
  <si>
    <t>Nilai Capaian</t>
  </si>
  <si>
    <t>98.69 ( Sangat Baik )</t>
  </si>
  <si>
    <t>Skor Layanan</t>
  </si>
  <si>
    <t>Nilai SKM</t>
  </si>
  <si>
    <t xml:space="preserve"> (A)</t>
  </si>
  <si>
    <t>Sangat ramah part 1</t>
  </si>
  <si>
    <t>baik bgt</t>
  </si>
  <si>
    <t>Bagus.</t>
  </si>
  <si>
    <t>Bintang 5</t>
  </si>
  <si>
    <t>BPJS gratis</t>
  </si>
  <si>
    <t>Petugas kompeten</t>
  </si>
  <si>
    <t xml:space="preserve"> (B)</t>
  </si>
  <si>
    <t>Penjelasan dari petugas kurang jelas dan ambigu</t>
  </si>
  <si>
    <t>Hasil cepat petugas ramah</t>
  </si>
  <si>
    <t>SUWUN KANG</t>
  </si>
  <si>
    <t>siap lanjutkan</t>
  </si>
  <si>
    <t>Sangat Baik Sekali</t>
  </si>
  <si>
    <t>BAIK SEKALI</t>
  </si>
  <si>
    <t>baik sekali</t>
  </si>
  <si>
    <t>OK SIAP LAKSANAKAN</t>
  </si>
  <si>
    <t>MAKASIH KAK</t>
  </si>
  <si>
    <t>TERIMAKASIH PAK</t>
  </si>
  <si>
    <t>Sangat Memuaskan Pelayanannya</t>
  </si>
  <si>
    <t>baik sekali pelayanannya</t>
  </si>
  <si>
    <t>prosedur mudah</t>
  </si>
  <si>
    <t>Mudah di akses</t>
  </si>
  <si>
    <t>INGGIH SUWUN MAS</t>
  </si>
  <si>
    <t>SEAP MAS CHOLIS</t>
  </si>
  <si>
    <t>OK, SUWUN MAS</t>
  </si>
  <si>
    <t>pelay bbaik</t>
  </si>
  <si>
    <t>Ramahhhhh polll</t>
  </si>
  <si>
    <t>Petugas ramahh dan sat set</t>
  </si>
  <si>
    <t>TINGKATKAN PELAYANAN</t>
  </si>
  <si>
    <t>pelayanan terbaik</t>
  </si>
  <si>
    <t>Baik.</t>
  </si>
  <si>
    <t>Jos Jis</t>
  </si>
  <si>
    <t>Pelayanan Cepat</t>
  </si>
  <si>
    <t>Satset ok</t>
  </si>
  <si>
    <t>Baik, Dipertahankan</t>
  </si>
  <si>
    <t>Baik Untuk dipertahankan</t>
  </si>
  <si>
    <t>Baik, Terus dipertahankan</t>
  </si>
  <si>
    <t>Baik, Lanjutkan</t>
  </si>
  <si>
    <t>Bik , Pertahankan</t>
  </si>
  <si>
    <t>Baik dan cepat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</si>
</sst>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rgb="FF0000FF"/>
      <name val="Arial"/>
      <family val="2"/>
    </font>
    <font>
      <u/>
      <sz val="11"/>
      <color theme="10"/>
      <name val="Calibri"/>
      <family val="2"/>
      <scheme val="minor"/>
    </font>
    <font>
      <sz val="5"/>
      <color theme="1"/>
      <name val="Arial"/>
      <family val="2"/>
    </font>
    <font>
      <sz val="5"/>
      <color rgb="FF181C32"/>
      <name val="Arial"/>
      <family val="2"/>
    </font>
    <font>
      <sz val="5"/>
      <color theme="1"/>
      <name val="Calibri"/>
      <family val="2"/>
      <scheme val="minor"/>
    </font>
    <font>
      <b/>
      <sz val="13.5"/>
      <color rgb="FF0000FF"/>
      <name val="Arial"/>
      <family val="2"/>
    </font>
    <font>
      <b/>
      <sz val="9"/>
      <color theme="1"/>
      <name val="Arial"/>
      <family val="2"/>
    </font>
    <font>
      <sz val="10"/>
      <color rgb="FF181C32"/>
      <name val="Arial"/>
      <family val="2"/>
    </font>
    <font>
      <b/>
      <i/>
      <sz val="10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0"/>
      <color theme="1"/>
      <name val="Arial"/>
      <family val="2"/>
    </font>
    <font>
      <b/>
      <sz val="10"/>
      <color rgb="FF181C32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sz val="9"/>
      <color rgb="FF181C32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181C32"/>
      <name val="Arial"/>
      <family val="2"/>
    </font>
    <font>
      <b/>
      <sz val="11"/>
      <color theme="1"/>
      <name val="Arial"/>
      <family val="2"/>
    </font>
    <font>
      <b/>
      <sz val="11"/>
      <color rgb="FF0000FF"/>
      <name val="Calibri"/>
      <family val="2"/>
      <scheme val="minor"/>
    </font>
    <font>
      <sz val="12"/>
      <color theme="1"/>
      <name val="Arial"/>
      <family val="2"/>
    </font>
    <font>
      <b/>
      <sz val="12"/>
      <color theme="10"/>
      <name val="Wingdings"/>
      <charset val="2"/>
    </font>
    <font>
      <sz val="10"/>
      <color theme="0"/>
      <name val="Arial"/>
      <family val="2"/>
    </font>
    <font>
      <sz val="5"/>
      <color theme="0"/>
      <name val="Arial"/>
      <family val="2"/>
    </font>
    <font>
      <sz val="9"/>
      <color theme="0"/>
      <name val="Arial"/>
      <family val="2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B3EB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8FFD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/>
    <xf numFmtId="0" fontId="9" fillId="0" borderId="0" applyNumberFormat="0" applyFill="0" applyBorder="0" applyAlignment="0" applyProtection="0"/>
    <xf numFmtId="0" fontId="7" fillId="0" borderId="0"/>
    <xf numFmtId="0" fontId="27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41" fillId="0" borderId="0"/>
  </cellStyleXfs>
  <cellXfs count="216">
    <xf numFmtId="0" fontId="0" fillId="0" borderId="0" xfId="0"/>
    <xf numFmtId="0" fontId="7" fillId="0" borderId="0" xfId="1" applyFont="1"/>
    <xf numFmtId="0" fontId="8" fillId="0" borderId="0" xfId="1" applyFont="1" applyAlignment="1">
      <alignment horizontal="centerContinuous" vertical="center"/>
    </xf>
    <xf numFmtId="0" fontId="6" fillId="0" borderId="0" xfId="1" applyAlignment="1">
      <alignment horizontal="centerContinuous"/>
    </xf>
    <xf numFmtId="0" fontId="7" fillId="0" borderId="0" xfId="1" applyFont="1" applyAlignment="1">
      <alignment horizontal="centerContinuous"/>
    </xf>
    <xf numFmtId="0" fontId="6" fillId="0" borderId="0" xfId="1"/>
    <xf numFmtId="0" fontId="10" fillId="0" borderId="0" xfId="1" applyFont="1"/>
    <xf numFmtId="0" fontId="11" fillId="0" borderId="0" xfId="1" applyFont="1" applyAlignment="1">
      <alignment vertical="center" wrapText="1"/>
    </xf>
    <xf numFmtId="0" fontId="12" fillId="0" borderId="0" xfId="1" applyFont="1"/>
    <xf numFmtId="0" fontId="13" fillId="0" borderId="0" xfId="1" applyFont="1" applyAlignment="1">
      <alignment vertical="center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Continuous" vertical="center"/>
    </xf>
    <xf numFmtId="0" fontId="15" fillId="0" borderId="0" xfId="1" applyFont="1" applyAlignment="1">
      <alignment vertical="center" wrapText="1"/>
    </xf>
    <xf numFmtId="0" fontId="19" fillId="0" borderId="0" xfId="1" applyFont="1"/>
    <xf numFmtId="0" fontId="7" fillId="0" borderId="0" xfId="1" applyFont="1" applyAlignment="1">
      <alignment horizontal="center"/>
    </xf>
    <xf numFmtId="0" fontId="20" fillId="0" borderId="0" xfId="3" applyFont="1" applyAlignment="1" applyProtection="1">
      <alignment horizontal="center" vertical="center"/>
      <protection hidden="1"/>
    </xf>
    <xf numFmtId="0" fontId="7" fillId="0" borderId="0" xfId="3" applyProtection="1">
      <protection hidden="1"/>
    </xf>
    <xf numFmtId="0" fontId="21" fillId="0" borderId="0" xfId="3" applyFont="1" applyAlignment="1" applyProtection="1">
      <alignment horizontal="center"/>
      <protection hidden="1"/>
    </xf>
    <xf numFmtId="0" fontId="21" fillId="0" borderId="0" xfId="1" applyFont="1" applyAlignment="1">
      <alignment horizontal="center"/>
    </xf>
    <xf numFmtId="0" fontId="7" fillId="0" borderId="0" xfId="3" applyAlignment="1" applyProtection="1">
      <alignment horizontal="center"/>
      <protection hidden="1"/>
    </xf>
    <xf numFmtId="0" fontId="18" fillId="0" borderId="1" xfId="1" applyFont="1" applyBorder="1" applyAlignment="1">
      <alignment horizont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Continuous"/>
    </xf>
    <xf numFmtId="0" fontId="18" fillId="0" borderId="3" xfId="1" applyFont="1" applyBorder="1" applyAlignment="1">
      <alignment horizontal="centerContinuous"/>
    </xf>
    <xf numFmtId="0" fontId="22" fillId="0" borderId="1" xfId="1" applyFont="1" applyBorder="1" applyAlignment="1">
      <alignment horizontal="center"/>
    </xf>
    <xf numFmtId="0" fontId="22" fillId="0" borderId="2" xfId="1" applyFont="1" applyBorder="1" applyAlignment="1">
      <alignment horizontal="centerContinuous"/>
    </xf>
    <xf numFmtId="0" fontId="22" fillId="0" borderId="4" xfId="1" applyFont="1" applyBorder="1" applyAlignment="1">
      <alignment horizontal="centerContinuous"/>
    </xf>
    <xf numFmtId="0" fontId="23" fillId="3" borderId="1" xfId="1" applyFont="1" applyFill="1" applyBorder="1" applyAlignment="1">
      <alignment horizontal="center"/>
    </xf>
    <xf numFmtId="0" fontId="23" fillId="3" borderId="2" xfId="1" applyFont="1" applyFill="1" applyBorder="1" applyAlignment="1">
      <alignment horizontal="centerContinuous"/>
    </xf>
    <xf numFmtId="0" fontId="24" fillId="3" borderId="3" xfId="1" applyFont="1" applyFill="1" applyBorder="1" applyAlignment="1">
      <alignment horizontal="centerContinuous"/>
    </xf>
    <xf numFmtId="0" fontId="23" fillId="3" borderId="2" xfId="1" applyFont="1" applyFill="1" applyBorder="1" applyAlignment="1">
      <alignment horizontal="center"/>
    </xf>
    <xf numFmtId="0" fontId="23" fillId="3" borderId="4" xfId="1" applyFont="1" applyFill="1" applyBorder="1" applyAlignment="1">
      <alignment horizontal="centerContinuous"/>
    </xf>
    <xf numFmtId="0" fontId="23" fillId="3" borderId="3" xfId="1" applyFont="1" applyFill="1" applyBorder="1" applyAlignment="1">
      <alignment horizontal="centerContinuous"/>
    </xf>
    <xf numFmtId="0" fontId="23" fillId="3" borderId="3" xfId="1" applyFont="1" applyFill="1" applyBorder="1" applyAlignment="1">
      <alignment horizontal="centerContinuous" vertical="center"/>
    </xf>
    <xf numFmtId="0" fontId="23" fillId="3" borderId="4" xfId="1" applyFont="1" applyFill="1" applyBorder="1" applyAlignment="1">
      <alignment horizontal="centerContinuous" vertical="center"/>
    </xf>
    <xf numFmtId="0" fontId="25" fillId="0" borderId="1" xfId="1" applyFont="1" applyBorder="1" applyAlignment="1">
      <alignment horizontal="center" vertical="center"/>
    </xf>
    <xf numFmtId="164" fontId="25" fillId="0" borderId="1" xfId="1" applyNumberFormat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2" xfId="1" applyFont="1" applyBorder="1" applyAlignment="1">
      <alignment vertical="center"/>
    </xf>
    <xf numFmtId="0" fontId="25" fillId="0" borderId="3" xfId="1" applyFont="1" applyBorder="1" applyAlignment="1">
      <alignment vertical="center" wrapText="1"/>
    </xf>
    <xf numFmtId="164" fontId="26" fillId="0" borderId="1" xfId="1" applyNumberFormat="1" applyFont="1" applyBorder="1" applyAlignment="1">
      <alignment horizontal="center" vertical="center"/>
    </xf>
    <xf numFmtId="0" fontId="25" fillId="0" borderId="0" xfId="1" applyFont="1" applyAlignment="1">
      <alignment wrapText="1"/>
    </xf>
    <xf numFmtId="0" fontId="25" fillId="0" borderId="3" xfId="1" applyFont="1" applyBorder="1" applyAlignment="1">
      <alignment vertical="center"/>
    </xf>
    <xf numFmtId="0" fontId="25" fillId="0" borderId="4" xfId="1" applyFont="1" applyBorder="1" applyAlignment="1">
      <alignment vertical="center"/>
    </xf>
    <xf numFmtId="0" fontId="25" fillId="0" borderId="2" xfId="1" applyFont="1" applyBorder="1" applyAlignment="1">
      <alignment horizontal="center" vertical="center"/>
    </xf>
    <xf numFmtId="0" fontId="25" fillId="0" borderId="4" xfId="1" applyFont="1" applyBorder="1" applyAlignment="1">
      <alignment horizontal="center" vertical="center"/>
    </xf>
    <xf numFmtId="0" fontId="18" fillId="0" borderId="2" xfId="1" applyFont="1" applyBorder="1" applyAlignment="1">
      <alignment vertical="center"/>
    </xf>
    <xf numFmtId="0" fontId="17" fillId="0" borderId="2" xfId="1" applyFont="1" applyBorder="1" applyAlignment="1">
      <alignment horizontal="centerContinuous" vertical="center" wrapText="1"/>
    </xf>
    <xf numFmtId="0" fontId="17" fillId="0" borderId="4" xfId="1" applyFont="1" applyBorder="1" applyAlignment="1">
      <alignment horizontal="centerContinuous" vertical="center" wrapText="1"/>
    </xf>
    <xf numFmtId="0" fontId="25" fillId="4" borderId="2" xfId="1" applyFont="1" applyFill="1" applyBorder="1" applyAlignment="1">
      <alignment vertical="center" wrapText="1"/>
    </xf>
    <xf numFmtId="0" fontId="25" fillId="4" borderId="3" xfId="1" applyFont="1" applyFill="1" applyBorder="1" applyAlignment="1">
      <alignment vertical="center" wrapText="1"/>
    </xf>
    <xf numFmtId="0" fontId="25" fillId="4" borderId="4" xfId="1" applyFont="1" applyFill="1" applyBorder="1" applyAlignment="1">
      <alignment vertical="center" wrapText="1"/>
    </xf>
    <xf numFmtId="0" fontId="18" fillId="0" borderId="5" xfId="1" applyFont="1" applyBorder="1" applyAlignment="1">
      <alignment vertical="center"/>
    </xf>
    <xf numFmtId="0" fontId="18" fillId="0" borderId="6" xfId="1" applyFont="1" applyBorder="1" applyAlignment="1">
      <alignment vertical="center"/>
    </xf>
    <xf numFmtId="0" fontId="18" fillId="0" borderId="7" xfId="1" applyFont="1" applyBorder="1" applyAlignment="1">
      <alignment vertical="center"/>
    </xf>
    <xf numFmtId="0" fontId="18" fillId="0" borderId="0" xfId="1" applyFont="1" applyAlignment="1">
      <alignment horizontal="centerContinuous" vertical="center"/>
    </xf>
    <xf numFmtId="0" fontId="18" fillId="0" borderId="8" xfId="1" applyFont="1" applyBorder="1" applyAlignment="1">
      <alignment vertical="center"/>
    </xf>
    <xf numFmtId="0" fontId="18" fillId="0" borderId="9" xfId="1" applyFont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Continuous" vertical="center" wrapText="1"/>
    </xf>
    <xf numFmtId="3" fontId="7" fillId="0" borderId="0" xfId="1" applyNumberFormat="1" applyFont="1" applyBorder="1" applyAlignment="1">
      <alignment horizontal="left" vertical="center" indent="1"/>
    </xf>
    <xf numFmtId="0" fontId="7" fillId="0" borderId="0" xfId="1" applyNumberFormat="1" applyFont="1" applyBorder="1" applyAlignment="1">
      <alignment horizontal="left" vertical="center" indent="1"/>
    </xf>
    <xf numFmtId="0" fontId="18" fillId="2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horizontal="left" vertical="center" indent="1"/>
    </xf>
    <xf numFmtId="0" fontId="18" fillId="2" borderId="0" xfId="1" applyFont="1" applyFill="1" applyBorder="1" applyAlignment="1">
      <alignment horizontal="left" vertical="center"/>
    </xf>
    <xf numFmtId="0" fontId="18" fillId="0" borderId="0" xfId="1" applyFont="1" applyBorder="1" applyAlignment="1">
      <alignment horizontal="left" vertical="center" indent="1"/>
    </xf>
    <xf numFmtId="0" fontId="18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0" fontId="7" fillId="5" borderId="10" xfId="0" applyFont="1" applyFill="1" applyBorder="1" applyProtection="1">
      <protection hidden="1"/>
    </xf>
    <xf numFmtId="0" fontId="7" fillId="5" borderId="11" xfId="0" applyFont="1" applyFill="1" applyBorder="1" applyProtection="1">
      <protection hidden="1"/>
    </xf>
    <xf numFmtId="0" fontId="29" fillId="5" borderId="11" xfId="0" applyFont="1" applyFill="1" applyBorder="1" applyAlignment="1" applyProtection="1">
      <alignment horizontal="center" vertical="center"/>
      <protection hidden="1"/>
    </xf>
    <xf numFmtId="0" fontId="10" fillId="5" borderId="12" xfId="0" applyFont="1" applyFill="1" applyBorder="1" applyProtection="1">
      <protection hidden="1"/>
    </xf>
    <xf numFmtId="0" fontId="18" fillId="0" borderId="1" xfId="1" applyFont="1" applyBorder="1" applyAlignment="1">
      <alignment horizontal="center" vertical="center"/>
    </xf>
    <xf numFmtId="0" fontId="25" fillId="0" borderId="1" xfId="6" applyFont="1" applyBorder="1" applyAlignment="1">
      <alignment horizontal="center" vertical="center"/>
    </xf>
    <xf numFmtId="0" fontId="25" fillId="0" borderId="2" xfId="5" applyFont="1" applyBorder="1" applyAlignment="1">
      <alignment vertical="center"/>
    </xf>
    <xf numFmtId="0" fontId="25" fillId="0" borderId="3" xfId="5" applyFont="1" applyBorder="1" applyAlignment="1">
      <alignment vertical="center"/>
    </xf>
    <xf numFmtId="0" fontId="25" fillId="0" borderId="1" xfId="5" applyFont="1" applyBorder="1" applyAlignment="1">
      <alignment horizontal="center" vertical="center"/>
    </xf>
    <xf numFmtId="37" fontId="25" fillId="0" borderId="2" xfId="5" applyNumberFormat="1" applyFont="1" applyBorder="1" applyAlignment="1">
      <alignment horizontal="center" vertical="center"/>
    </xf>
    <xf numFmtId="0" fontId="25" fillId="0" borderId="4" xfId="5" applyFont="1" applyBorder="1" applyAlignment="1">
      <alignment horizontal="center" vertical="center"/>
    </xf>
    <xf numFmtId="0" fontId="19" fillId="0" borderId="0" xfId="6" applyFont="1" applyAlignment="1">
      <alignment horizontal="left" vertical="center" indent="1"/>
    </xf>
    <xf numFmtId="164" fontId="26" fillId="0" borderId="1" xfId="5" applyNumberFormat="1" applyFont="1" applyBorder="1" applyAlignment="1">
      <alignment horizontal="center" vertical="center"/>
    </xf>
    <xf numFmtId="0" fontId="0" fillId="0" borderId="0" xfId="1" applyFont="1" applyAlignment="1">
      <alignment horizontal="center"/>
    </xf>
    <xf numFmtId="0" fontId="25" fillId="0" borderId="1" xfId="6" applyFont="1" applyFill="1" applyBorder="1" applyAlignment="1">
      <alignment horizontal="center" vertical="center"/>
    </xf>
    <xf numFmtId="0" fontId="25" fillId="0" borderId="2" xfId="5" applyFont="1" applyFill="1" applyBorder="1" applyAlignment="1">
      <alignment vertical="center"/>
    </xf>
    <xf numFmtId="0" fontId="25" fillId="0" borderId="3" xfId="5" applyFont="1" applyFill="1" applyBorder="1" applyAlignment="1">
      <alignment vertical="center"/>
    </xf>
    <xf numFmtId="0" fontId="25" fillId="0" borderId="1" xfId="5" applyFont="1" applyFill="1" applyBorder="1" applyAlignment="1">
      <alignment horizontal="center" vertical="center"/>
    </xf>
    <xf numFmtId="37" fontId="25" fillId="0" borderId="2" xfId="5" applyNumberFormat="1" applyFont="1" applyFill="1" applyBorder="1" applyAlignment="1">
      <alignment horizontal="center" vertical="center"/>
    </xf>
    <xf numFmtId="0" fontId="25" fillId="0" borderId="4" xfId="5" applyFont="1" applyFill="1" applyBorder="1" applyAlignment="1">
      <alignment horizontal="center" vertical="center"/>
    </xf>
    <xf numFmtId="0" fontId="25" fillId="0" borderId="1" xfId="7" applyFont="1" applyBorder="1" applyAlignment="1">
      <alignment horizontal="center" vertical="center" wrapText="1"/>
    </xf>
    <xf numFmtId="164" fontId="25" fillId="0" borderId="1" xfId="7" applyNumberFormat="1" applyFont="1" applyBorder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 wrapText="1"/>
    </xf>
    <xf numFmtId="0" fontId="25" fillId="0" borderId="4" xfId="7" applyFont="1" applyBorder="1" applyAlignment="1">
      <alignment horizontal="center" vertical="center" wrapText="1"/>
    </xf>
    <xf numFmtId="0" fontId="25" fillId="0" borderId="2" xfId="7" applyFont="1" applyBorder="1" applyAlignment="1">
      <alignment vertical="center"/>
    </xf>
    <xf numFmtId="0" fontId="25" fillId="0" borderId="3" xfId="7" applyFont="1" applyBorder="1" applyAlignment="1">
      <alignment vertical="center" wrapText="1"/>
    </xf>
    <xf numFmtId="0" fontId="25" fillId="0" borderId="1" xfId="8" applyFont="1" applyBorder="1" applyAlignment="1">
      <alignment horizontal="center" vertical="center" wrapText="1"/>
    </xf>
    <xf numFmtId="0" fontId="25" fillId="0" borderId="1" xfId="8" applyFont="1" applyBorder="1" applyAlignment="1">
      <alignment horizontal="center" vertical="center"/>
    </xf>
    <xf numFmtId="0" fontId="25" fillId="0" borderId="2" xfId="8" applyFont="1" applyBorder="1" applyAlignment="1">
      <alignment horizontal="center" vertical="center" wrapText="1"/>
    </xf>
    <xf numFmtId="0" fontId="25" fillId="0" borderId="4" xfId="8" applyFont="1" applyBorder="1" applyAlignment="1">
      <alignment horizontal="center" vertical="center" wrapText="1"/>
    </xf>
    <xf numFmtId="0" fontId="25" fillId="0" borderId="2" xfId="8" applyFont="1" applyBorder="1" applyAlignment="1">
      <alignment vertical="center"/>
    </xf>
    <xf numFmtId="0" fontId="25" fillId="0" borderId="3" xfId="8" applyFont="1" applyBorder="1" applyAlignment="1">
      <alignment vertical="center" wrapText="1"/>
    </xf>
    <xf numFmtId="164" fontId="26" fillId="0" borderId="1" xfId="8" applyNumberFormat="1" applyFont="1" applyBorder="1" applyAlignment="1">
      <alignment horizontal="center" vertical="center"/>
    </xf>
    <xf numFmtId="0" fontId="25" fillId="0" borderId="1" xfId="9" applyFont="1" applyBorder="1" applyAlignment="1">
      <alignment horizontal="center" vertical="center" wrapText="1"/>
    </xf>
    <xf numFmtId="0" fontId="25" fillId="0" borderId="1" xfId="9" applyFont="1" applyBorder="1" applyAlignment="1">
      <alignment horizontal="center" vertical="center"/>
    </xf>
    <xf numFmtId="0" fontId="25" fillId="0" borderId="4" xfId="9" applyFont="1" applyBorder="1" applyAlignment="1">
      <alignment horizontal="center" vertical="center" wrapText="1"/>
    </xf>
    <xf numFmtId="0" fontId="25" fillId="0" borderId="2" xfId="9" applyFont="1" applyBorder="1" applyAlignment="1">
      <alignment horizontal="center" vertical="center" wrapText="1"/>
    </xf>
    <xf numFmtId="0" fontId="25" fillId="0" borderId="2" xfId="9" applyFont="1" applyBorder="1" applyAlignment="1">
      <alignment vertical="center"/>
    </xf>
    <xf numFmtId="0" fontId="25" fillId="0" borderId="3" xfId="9" applyFont="1" applyBorder="1" applyAlignment="1">
      <alignment vertical="center" wrapText="1"/>
    </xf>
    <xf numFmtId="164" fontId="26" fillId="0" borderId="1" xfId="9" applyNumberFormat="1" applyFont="1" applyBorder="1" applyAlignment="1">
      <alignment horizontal="center" vertical="center"/>
    </xf>
    <xf numFmtId="0" fontId="37" fillId="0" borderId="0" xfId="1" applyFont="1"/>
    <xf numFmtId="0" fontId="38" fillId="0" borderId="0" xfId="1" applyFont="1"/>
    <xf numFmtId="0" fontId="39" fillId="0" borderId="0" xfId="7" applyFont="1" applyAlignment="1">
      <alignment wrapText="1"/>
    </xf>
    <xf numFmtId="0" fontId="39" fillId="0" borderId="0" xfId="9" applyFont="1" applyAlignment="1">
      <alignment wrapText="1"/>
    </xf>
    <xf numFmtId="0" fontId="7" fillId="0" borderId="0" xfId="10" applyFont="1"/>
    <xf numFmtId="0" fontId="1" fillId="0" borderId="0" xfId="10"/>
    <xf numFmtId="0" fontId="23" fillId="3" borderId="1" xfId="10" applyFont="1" applyFill="1" applyBorder="1" applyAlignment="1">
      <alignment horizontal="center"/>
    </xf>
    <xf numFmtId="0" fontId="23" fillId="3" borderId="2" xfId="10" applyFont="1" applyFill="1" applyBorder="1" applyAlignment="1">
      <alignment horizontal="centerContinuous"/>
    </xf>
    <xf numFmtId="0" fontId="24" fillId="3" borderId="3" xfId="10" applyFont="1" applyFill="1" applyBorder="1" applyAlignment="1">
      <alignment horizontal="centerContinuous"/>
    </xf>
    <xf numFmtId="0" fontId="23" fillId="3" borderId="2" xfId="10" applyFont="1" applyFill="1" applyBorder="1" applyAlignment="1">
      <alignment horizontal="center"/>
    </xf>
    <xf numFmtId="0" fontId="23" fillId="3" borderId="4" xfId="10" applyFont="1" applyFill="1" applyBorder="1" applyAlignment="1">
      <alignment horizontal="centerContinuous"/>
    </xf>
    <xf numFmtId="0" fontId="25" fillId="0" borderId="1" xfId="10" applyFont="1" applyBorder="1" applyAlignment="1">
      <alignment horizontal="center" vertical="center" wrapText="1"/>
    </xf>
    <xf numFmtId="0" fontId="25" fillId="0" borderId="1" xfId="10" applyFont="1" applyBorder="1" applyAlignment="1">
      <alignment horizontal="center" vertical="center"/>
    </xf>
    <xf numFmtId="0" fontId="25" fillId="0" borderId="3" xfId="10" applyFont="1" applyBorder="1" applyAlignment="1">
      <alignment horizontal="centerContinuous" vertical="center" wrapText="1"/>
    </xf>
    <xf numFmtId="0" fontId="25" fillId="0" borderId="2" xfId="10" applyFont="1" applyBorder="1" applyAlignment="1">
      <alignment horizontal="center" vertical="center" wrapText="1"/>
    </xf>
    <xf numFmtId="0" fontId="25" fillId="0" borderId="4" xfId="10" applyFont="1" applyBorder="1" applyAlignment="1">
      <alignment horizontal="center" vertical="center" wrapText="1"/>
    </xf>
    <xf numFmtId="0" fontId="25" fillId="0" borderId="2" xfId="10" applyFont="1" applyBorder="1" applyAlignment="1">
      <alignment vertical="center"/>
    </xf>
    <xf numFmtId="0" fontId="25" fillId="0" borderId="3" xfId="10" applyFont="1" applyBorder="1" applyAlignment="1">
      <alignment vertical="center" wrapText="1"/>
    </xf>
    <xf numFmtId="0" fontId="25" fillId="0" borderId="0" xfId="10" applyFont="1" applyAlignment="1">
      <alignment wrapText="1"/>
    </xf>
    <xf numFmtId="0" fontId="23" fillId="3" borderId="3" xfId="10" applyFont="1" applyFill="1" applyBorder="1" applyAlignment="1">
      <alignment horizontal="center"/>
    </xf>
    <xf numFmtId="0" fontId="23" fillId="3" borderId="3" xfId="10" applyFont="1" applyFill="1" applyBorder="1" applyAlignment="1">
      <alignment horizontal="center" vertical="center"/>
    </xf>
    <xf numFmtId="164" fontId="26" fillId="0" borderId="1" xfId="10" applyNumberFormat="1" applyFont="1" applyBorder="1" applyAlignment="1">
      <alignment horizontal="center" vertical="center"/>
    </xf>
    <xf numFmtId="0" fontId="28" fillId="0" borderId="0" xfId="0" applyFont="1" applyAlignment="1" applyProtection="1">
      <alignment horizontal="centerContinuous"/>
      <protection hidden="1"/>
    </xf>
    <xf numFmtId="0" fontId="0" fillId="0" borderId="0" xfId="0" applyProtection="1">
      <protection hidden="1"/>
    </xf>
    <xf numFmtId="0" fontId="5" fillId="8" borderId="13" xfId="5" applyFill="1" applyBorder="1" applyProtection="1">
      <protection hidden="1"/>
    </xf>
    <xf numFmtId="0" fontId="5" fillId="9" borderId="13" xfId="5" applyFill="1" applyBorder="1" applyProtection="1">
      <protection hidden="1"/>
    </xf>
    <xf numFmtId="0" fontId="30" fillId="0" borderId="0" xfId="0" applyFont="1" applyProtection="1">
      <protection hidden="1"/>
    </xf>
    <xf numFmtId="49" fontId="30" fillId="0" borderId="0" xfId="0" applyNumberFormat="1" applyFont="1" applyProtection="1">
      <protection hidden="1"/>
    </xf>
    <xf numFmtId="49" fontId="0" fillId="0" borderId="0" xfId="0" applyNumberFormat="1" applyProtection="1">
      <protection hidden="1"/>
    </xf>
    <xf numFmtId="0" fontId="33" fillId="2" borderId="14" xfId="1" applyFont="1" applyFill="1" applyBorder="1" applyAlignment="1" applyProtection="1">
      <alignment horizontal="center" vertical="center"/>
      <protection hidden="1"/>
    </xf>
    <xf numFmtId="0" fontId="33" fillId="2" borderId="1" xfId="0" applyFont="1" applyFill="1" applyBorder="1" applyAlignment="1" applyProtection="1">
      <alignment horizontal="center" vertical="center" wrapText="1"/>
      <protection hidden="1"/>
    </xf>
    <xf numFmtId="0" fontId="34" fillId="0" borderId="13" xfId="5" applyFont="1" applyBorder="1" applyAlignment="1" applyProtection="1">
      <alignment horizontal="center" vertical="center"/>
      <protection hidden="1"/>
    </xf>
    <xf numFmtId="0" fontId="30" fillId="0" borderId="14" xfId="1" applyFont="1" applyBorder="1" applyAlignment="1" applyProtection="1">
      <alignment horizontal="center" vertical="center"/>
      <protection hidden="1"/>
    </xf>
    <xf numFmtId="0" fontId="30" fillId="0" borderId="14" xfId="1" applyFont="1" applyBorder="1" applyAlignment="1" applyProtection="1">
      <alignment horizontal="left" vertical="center" indent="1"/>
      <protection hidden="1"/>
    </xf>
    <xf numFmtId="0" fontId="35" fillId="0" borderId="1" xfId="0" applyFont="1" applyBorder="1" applyAlignment="1" applyProtection="1">
      <alignment horizontal="center" vertical="center"/>
      <protection hidden="1"/>
    </xf>
    <xf numFmtId="0" fontId="32" fillId="6" borderId="1" xfId="0" applyFont="1" applyFill="1" applyBorder="1" applyAlignment="1" applyProtection="1">
      <alignment horizontal="center" vertical="center"/>
      <protection hidden="1"/>
    </xf>
    <xf numFmtId="0" fontId="31" fillId="0" borderId="1" xfId="0" applyFont="1" applyBorder="1" applyAlignment="1" applyProtection="1">
      <alignment horizontal="center" vertical="center"/>
      <protection hidden="1"/>
    </xf>
    <xf numFmtId="0" fontId="5" fillId="0" borderId="0" xfId="5" applyProtection="1">
      <protection hidden="1"/>
    </xf>
    <xf numFmtId="0" fontId="5" fillId="10" borderId="13" xfId="5" applyFill="1" applyBorder="1" applyProtection="1">
      <protection hidden="1"/>
    </xf>
    <xf numFmtId="0" fontId="30" fillId="0" borderId="15" xfId="1" applyFont="1" applyBorder="1" applyAlignment="1" applyProtection="1">
      <alignment horizontal="center" vertical="center"/>
      <protection hidden="1"/>
    </xf>
    <xf numFmtId="0" fontId="30" fillId="0" borderId="15" xfId="1" applyFont="1" applyBorder="1" applyAlignment="1" applyProtection="1">
      <alignment horizontal="left" vertical="center" indent="1"/>
      <protection hidden="1"/>
    </xf>
    <xf numFmtId="0" fontId="0" fillId="0" borderId="1" xfId="0" applyBorder="1" applyProtection="1">
      <protection hidden="1"/>
    </xf>
    <xf numFmtId="0" fontId="7" fillId="0" borderId="0" xfId="1" applyFont="1" applyAlignment="1" applyProtection="1">
      <alignment horizontal="center"/>
      <protection hidden="1"/>
    </xf>
    <xf numFmtId="0" fontId="36" fillId="0" borderId="14" xfId="4" applyFont="1" applyBorder="1" applyAlignment="1" applyProtection="1">
      <alignment horizontal="center" wrapText="1"/>
      <protection locked="0" hidden="1"/>
    </xf>
    <xf numFmtId="9" fontId="32" fillId="8" borderId="1" xfId="0" applyNumberFormat="1" applyFont="1" applyFill="1" applyBorder="1" applyAlignment="1" applyProtection="1">
      <alignment horizontal="center" vertical="center"/>
      <protection hidden="1"/>
    </xf>
    <xf numFmtId="9" fontId="32" fillId="7" borderId="1" xfId="0" applyNumberFormat="1" applyFont="1" applyFill="1" applyBorder="1" applyAlignment="1" applyProtection="1">
      <alignment horizontal="center" vertical="center"/>
      <protection hidden="1"/>
    </xf>
    <xf numFmtId="0" fontId="40" fillId="8" borderId="13" xfId="5" applyFont="1" applyFill="1" applyBorder="1" applyProtection="1">
      <protection hidden="1"/>
    </xf>
    <xf numFmtId="0" fontId="40" fillId="9" borderId="13" xfId="5" applyFont="1" applyFill="1" applyBorder="1" applyProtection="1">
      <protection hidden="1"/>
    </xf>
    <xf numFmtId="0" fontId="39" fillId="11" borderId="0" xfId="10" applyFont="1" applyFill="1" applyAlignment="1">
      <alignment wrapText="1"/>
    </xf>
    <xf numFmtId="0" fontId="37" fillId="11" borderId="0" xfId="10" applyFont="1" applyFill="1"/>
    <xf numFmtId="2" fontId="31" fillId="7" borderId="1" xfId="0" applyNumberFormat="1" applyFont="1" applyFill="1" applyBorder="1" applyAlignment="1" applyProtection="1">
      <alignment horizontal="center" vertical="center"/>
      <protection hidden="1"/>
    </xf>
    <xf numFmtId="0" fontId="31" fillId="7" borderId="1" xfId="0" applyFont="1" applyFill="1" applyBorder="1" applyAlignment="1" applyProtection="1">
      <alignment horizontal="center" vertical="center"/>
      <protection hidden="1"/>
    </xf>
    <xf numFmtId="0" fontId="7" fillId="0" borderId="1" xfId="11" applyFont="1" applyBorder="1" applyAlignment="1">
      <alignment horizontal="center" vertical="center"/>
    </xf>
    <xf numFmtId="0" fontId="7" fillId="0" borderId="2" xfId="11" applyFont="1" applyBorder="1" applyAlignment="1">
      <alignment vertical="center"/>
    </xf>
    <xf numFmtId="0" fontId="43" fillId="3" borderId="1" xfId="10" applyFont="1" applyFill="1" applyBorder="1" applyAlignment="1">
      <alignment horizontal="center"/>
    </xf>
    <xf numFmtId="0" fontId="43" fillId="3" borderId="2" xfId="10" applyFont="1" applyFill="1" applyBorder="1" applyAlignment="1">
      <alignment horizontal="centerContinuous"/>
    </xf>
    <xf numFmtId="0" fontId="44" fillId="3" borderId="3" xfId="10" applyFont="1" applyFill="1" applyBorder="1" applyAlignment="1">
      <alignment horizontal="centerContinuous"/>
    </xf>
    <xf numFmtId="0" fontId="43" fillId="3" borderId="2" xfId="10" applyFont="1" applyFill="1" applyBorder="1" applyAlignment="1">
      <alignment horizontal="center"/>
    </xf>
    <xf numFmtId="0" fontId="43" fillId="3" borderId="4" xfId="10" applyFont="1" applyFill="1" applyBorder="1" applyAlignment="1">
      <alignment horizontal="centerContinuous"/>
    </xf>
    <xf numFmtId="0" fontId="43" fillId="3" borderId="3" xfId="10" applyFont="1" applyFill="1" applyBorder="1" applyAlignment="1">
      <alignment horizontal="center"/>
    </xf>
    <xf numFmtId="0" fontId="43" fillId="3" borderId="3" xfId="10" applyFont="1" applyFill="1" applyBorder="1" applyAlignment="1">
      <alignment horizontal="center" vertical="center"/>
    </xf>
    <xf numFmtId="0" fontId="25" fillId="0" borderId="1" xfId="11" applyFont="1" applyBorder="1" applyAlignment="1">
      <alignment horizontal="center" vertical="center"/>
    </xf>
    <xf numFmtId="0" fontId="25" fillId="0" borderId="2" xfId="11" applyFont="1" applyBorder="1" applyAlignment="1">
      <alignment horizontal="left" vertical="center"/>
    </xf>
    <xf numFmtId="0" fontId="25" fillId="0" borderId="2" xfId="11" applyFont="1" applyBorder="1" applyAlignment="1">
      <alignment vertical="center"/>
    </xf>
    <xf numFmtId="2" fontId="7" fillId="0" borderId="0" xfId="1" applyNumberFormat="1" applyFont="1" applyBorder="1" applyAlignment="1">
      <alignment horizontal="left" vertical="center" indent="1"/>
    </xf>
    <xf numFmtId="164" fontId="45" fillId="0" borderId="16" xfId="11" applyNumberFormat="1" applyFont="1" applyBorder="1" applyAlignment="1">
      <alignment horizontal="center" vertical="top" wrapText="1"/>
    </xf>
    <xf numFmtId="164" fontId="26" fillId="0" borderId="1" xfId="1" applyNumberFormat="1" applyFont="1" applyBorder="1" applyAlignment="1">
      <alignment vertical="center"/>
    </xf>
    <xf numFmtId="164" fontId="42" fillId="0" borderId="16" xfId="11" applyNumberFormat="1" applyFont="1" applyBorder="1" applyAlignment="1">
      <alignment horizontal="center" vertical="top" wrapText="1"/>
    </xf>
    <xf numFmtId="0" fontId="25" fillId="0" borderId="2" xfId="1" applyFont="1" applyBorder="1" applyAlignment="1">
      <alignment vertical="top"/>
    </xf>
    <xf numFmtId="0" fontId="25" fillId="0" borderId="3" xfId="1" applyFont="1" applyBorder="1" applyAlignment="1">
      <alignment vertical="top"/>
    </xf>
    <xf numFmtId="0" fontId="25" fillId="0" borderId="4" xfId="1" applyFont="1" applyBorder="1" applyAlignment="1">
      <alignment vertical="top"/>
    </xf>
    <xf numFmtId="0" fontId="25" fillId="0" borderId="2" xfId="9" applyFont="1" applyBorder="1" applyAlignment="1">
      <alignment horizontal="left" vertical="top"/>
    </xf>
    <xf numFmtId="0" fontId="25" fillId="0" borderId="3" xfId="9" applyFont="1" applyBorder="1" applyAlignment="1">
      <alignment horizontal="left" vertical="top"/>
    </xf>
    <xf numFmtId="0" fontId="25" fillId="0" borderId="4" xfId="9" applyFont="1" applyBorder="1" applyAlignment="1">
      <alignment horizontal="left" vertical="top"/>
    </xf>
    <xf numFmtId="0" fontId="25" fillId="0" borderId="2" xfId="10" applyFont="1" applyBorder="1" applyAlignment="1">
      <alignment vertical="top"/>
    </xf>
    <xf numFmtId="0" fontId="25" fillId="0" borderId="3" xfId="10" applyFont="1" applyBorder="1" applyAlignment="1">
      <alignment vertical="top"/>
    </xf>
    <xf numFmtId="0" fontId="25" fillId="0" borderId="4" xfId="10" applyFont="1" applyBorder="1" applyAlignment="1">
      <alignment vertical="top"/>
    </xf>
    <xf numFmtId="0" fontId="1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15" fillId="0" borderId="1" xfId="1" applyFont="1" applyBorder="1" applyAlignment="1">
      <alignment horizontal="center" vertical="top" wrapText="1"/>
    </xf>
    <xf numFmtId="0" fontId="7" fillId="0" borderId="1" xfId="1" applyFont="1" applyBorder="1" applyAlignment="1">
      <alignment vertical="top" wrapText="1"/>
    </xf>
    <xf numFmtId="0" fontId="7" fillId="0" borderId="1" xfId="1" applyFont="1" applyBorder="1" applyAlignment="1">
      <alignment horizontal="center" vertical="top" wrapText="1"/>
    </xf>
    <xf numFmtId="0" fontId="17" fillId="0" borderId="1" xfId="1" applyFont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4" fillId="2" borderId="4" xfId="1" applyFont="1" applyFill="1" applyBorder="1" applyAlignment="1">
      <alignment horizontal="center" vertical="center" wrapText="1"/>
    </xf>
    <xf numFmtId="0" fontId="25" fillId="0" borderId="1" xfId="7" applyFont="1" applyBorder="1" applyAlignment="1">
      <alignment horizontal="left" vertical="center" wrapText="1"/>
    </xf>
    <xf numFmtId="0" fontId="25" fillId="0" borderId="1" xfId="10" applyFont="1" applyBorder="1" applyAlignment="1">
      <alignment vertical="top"/>
    </xf>
    <xf numFmtId="0" fontId="25" fillId="0" borderId="2" xfId="1" applyFont="1" applyFill="1" applyBorder="1" applyAlignment="1">
      <alignment vertical="top"/>
    </xf>
    <xf numFmtId="0" fontId="25" fillId="0" borderId="3" xfId="1" applyFont="1" applyFill="1" applyBorder="1" applyAlignment="1">
      <alignment vertical="top"/>
    </xf>
    <xf numFmtId="0" fontId="25" fillId="0" borderId="4" xfId="1" applyFont="1" applyFill="1" applyBorder="1" applyAlignment="1">
      <alignment vertical="top"/>
    </xf>
    <xf numFmtId="2" fontId="7" fillId="0" borderId="1" xfId="1" applyNumberFormat="1" applyFont="1" applyBorder="1" applyAlignment="1">
      <alignment horizontal="center" vertical="top" wrapText="1"/>
    </xf>
    <xf numFmtId="0" fontId="25" fillId="0" borderId="2" xfId="10" applyFont="1" applyBorder="1" applyAlignment="1">
      <alignment vertical="top" wrapText="1"/>
    </xf>
    <xf numFmtId="0" fontId="25" fillId="0" borderId="3" xfId="10" applyFont="1" applyBorder="1" applyAlignment="1">
      <alignment vertical="top" wrapText="1"/>
    </xf>
    <xf numFmtId="0" fontId="25" fillId="0" borderId="4" xfId="10" applyFont="1" applyBorder="1" applyAlignment="1">
      <alignment vertical="top" wrapText="1"/>
    </xf>
    <xf numFmtId="0" fontId="25" fillId="0" borderId="2" xfId="5" applyFont="1" applyBorder="1" applyAlignment="1">
      <alignment vertical="top"/>
    </xf>
    <xf numFmtId="0" fontId="25" fillId="0" borderId="3" xfId="5" applyFont="1" applyBorder="1" applyAlignment="1">
      <alignment vertical="top"/>
    </xf>
    <xf numFmtId="0" fontId="25" fillId="0" borderId="4" xfId="5" applyFont="1" applyBorder="1" applyAlignment="1">
      <alignment vertical="top"/>
    </xf>
    <xf numFmtId="0" fontId="25" fillId="0" borderId="2" xfId="9" applyFont="1" applyBorder="1" applyAlignment="1">
      <alignment horizontal="left" vertical="top" wrapText="1"/>
    </xf>
    <xf numFmtId="0" fontId="25" fillId="0" borderId="3" xfId="9" applyFont="1" applyBorder="1" applyAlignment="1">
      <alignment horizontal="left" vertical="top" wrapText="1"/>
    </xf>
    <xf numFmtId="0" fontId="25" fillId="0" borderId="4" xfId="9" applyFont="1" applyBorder="1" applyAlignment="1">
      <alignment horizontal="left" vertical="top" wrapText="1"/>
    </xf>
  </cellXfs>
  <cellStyles count="12">
    <cellStyle name="Hyperlink" xfId="4" builtinId="8"/>
    <cellStyle name="Hyperlink 2" xfId="2" xr:uid="{59A19E02-541A-43C2-A4F9-20B12EC7426F}"/>
    <cellStyle name="Normal" xfId="0" builtinId="0"/>
    <cellStyle name="Normal 2" xfId="1" xr:uid="{5596E1A5-1992-413B-8CC2-3B5ADFD6BF68}"/>
    <cellStyle name="Normal 2 2" xfId="3" xr:uid="{E02754F4-89F6-4D9A-966E-00EE14DDD541}"/>
    <cellStyle name="Normal 2 3" xfId="6" xr:uid="{2626A7A8-2547-46F9-8E46-53307D6C9C16}"/>
    <cellStyle name="Normal 3" xfId="5" xr:uid="{CCA2F8E4-EB64-4F34-AB4E-11AE39625CFD}"/>
    <cellStyle name="Normal 4" xfId="7" xr:uid="{2CB039EF-947E-4F02-AF93-0DCAFF9F0277}"/>
    <cellStyle name="Normal 5" xfId="8" xr:uid="{897F7539-072C-4199-89A3-7D900B2E90C1}"/>
    <cellStyle name="Normal 6" xfId="9" xr:uid="{EECA0656-182F-477D-842E-E4BDBC84B95C}"/>
    <cellStyle name="Normal 7" xfId="10" xr:uid="{6CB2EE7C-C853-40D4-8D18-A122C4BECC5B}"/>
    <cellStyle name="Normal 8" xfId="11" xr:uid="{17C712AC-EF9A-4179-8F84-78C32BC92E86}"/>
  </cellStyles>
  <dxfs count="0"/>
  <tableStyles count="0" defaultTableStyle="TableStyleMedium9" defaultPivotStyle="PivotStyleLight16"/>
  <colors>
    <mruColors>
      <color rgb="FF99FF99"/>
      <color rgb="FFFF9797"/>
      <color rgb="FFCC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https://openclipart.org/detail/212114/house" TargetMode="External"/><Relationship Id="rId2" Type="http://schemas.openxmlformats.org/officeDocument/2006/relationships/image" Target="../media/image1.png"/><Relationship Id="rId1" Type="http://schemas.openxmlformats.org/officeDocument/2006/relationships/hyperlink" Target="#Home!C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5" name="Group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00129C-322E-48D5-9B86-7F3B52FA9A8B}"/>
            </a:ext>
          </a:extLst>
        </xdr:cNvPr>
        <xdr:cNvGrpSpPr/>
      </xdr:nvGrpSpPr>
      <xdr:grpSpPr>
        <a:xfrm>
          <a:off x="12806094" y="220988"/>
          <a:ext cx="646331" cy="680656"/>
          <a:chOff x="12714654" y="220988"/>
          <a:chExt cx="646331" cy="680656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E05E8C15-FB5B-4BFC-B350-9E0C9C749EC4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4150E01B-DAF0-4455-B9AC-2022616754ED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B56F2B-DB6A-415B-AACA-531E5E412FD4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C602EBD1-6681-47C4-A6BA-99B1B7A2CD2F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0EDEC9DB-3AF4-463D-A026-1030E3B67FAD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76EFFC-3F97-44C5-A982-AFDC20199369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62513A4F-0F2A-4C24-A9CC-EE089B39169C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6038C622-2C5F-4FF5-9BB4-132871281E51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7AB0B-3DE7-4475-857C-4982BBE52E3F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A02F114-09BB-44A1-865C-F45511AC161E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333136B9-31AF-43B3-86F0-E2FADDEFD699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846F0D-292B-467B-8CE0-1CC430A4F820}"/>
            </a:ext>
          </a:extLst>
        </xdr:cNvPr>
        <xdr:cNvGrpSpPr/>
      </xdr:nvGrpSpPr>
      <xdr:grpSpPr>
        <a:xfrm>
          <a:off x="1278323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356BA8A5-971D-42A4-90CC-3EED1070D0F6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5596330B-097F-4268-BD32-EE1FFFB8DBD8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F1EE175-AED5-4FF5-BBC8-AFCBFB2BE8F6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CC75AEFC-8C58-4285-BA34-C633DBD7EB69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54AB066E-395C-46B0-830C-822FC38A5309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D5B114-486E-4192-BF34-B672684D59F1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923A6CA-CE6A-415C-A92D-7C7A2B90EAFC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CEDA3BC7-0810-4DCA-A542-C66EC9FA7C71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E7C48F-8121-4189-B73B-27518CA574E2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848895E6-7102-4B75-B57C-94D2B8CE4CA5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C8D4E8E1-8715-44F9-B9C4-5DF08AFD0643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09C67B-A100-4300-AAA2-84911A9580C1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EDDD914D-7D7B-4882-B585-EF0DC6389983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5C0706B7-B29C-431D-B165-1D379407D366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3A7627-87A0-4CFC-A5EA-EE2EDB677D28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408AE05C-1A82-4568-81A5-A7AE2D1DE1C2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E265E88C-5C8F-479E-AEF7-C9A5EF4CB859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48276F-548F-4263-8831-6A3FDDD51735}"/>
            </a:ext>
          </a:extLst>
        </xdr:cNvPr>
        <xdr:cNvGrpSpPr/>
      </xdr:nvGrpSpPr>
      <xdr:grpSpPr>
        <a:xfrm>
          <a:off x="13095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E71C6AAE-E362-4AB0-9DD0-9FB1D7D8BF05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B76A5D59-6DCB-44DB-8166-B3894D7E674C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9B44B7-1EB9-486D-9406-6EA14DDC1269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E88804A7-B461-41F9-B6AE-9869F6350D16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894070A9-EEB4-4F32-94E0-47317156E234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24C310-7AD2-4A10-A06B-4D5EAEE11678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FFC2E23F-FDF1-4FD2-98F5-ACC9DCC3E952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B40D1E9A-0947-45A0-BE82-A3C7E7BA7C8F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7EABAE-E2E0-4BBD-891F-D079FFA93CA3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258A2DCE-17EE-4813-905A-A1DF978727BC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872EDAAD-38FC-4137-8E54-212398DC2E2D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4B09584-B2F8-4E1D-BA8C-1E70F40C45F5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3F8CC1B4-717A-46D0-9AD5-4218C54DA100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84B8D4F8-743E-4438-8157-7AD17A2DE494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D7F9011-AA9D-4462-B161-2B57876AFF3A}"/>
            </a:ext>
          </a:extLst>
        </xdr:cNvPr>
        <xdr:cNvGrpSpPr/>
      </xdr:nvGrpSpPr>
      <xdr:grpSpPr>
        <a:xfrm>
          <a:off x="1280609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8366BF8-9D5A-4118-B6ED-3E51C3517389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6CFE40E0-E89D-4F20-9434-CC03D708CDF3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BA80A91-2A30-4E1D-86A4-1C5353ECA360}"/>
            </a:ext>
          </a:extLst>
        </xdr:cNvPr>
        <xdr:cNvGrpSpPr/>
      </xdr:nvGrpSpPr>
      <xdr:grpSpPr>
        <a:xfrm>
          <a:off x="13133754" y="220988"/>
          <a:ext cx="646331" cy="680656"/>
          <a:chOff x="12714654" y="220988"/>
          <a:chExt cx="646331" cy="680656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9FE5903-3CA5-4628-8DDB-01713D072F3E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51184AB9-45BF-49AA-A54C-96D3F60DDECA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606474</xdr:colOff>
      <xdr:row>1</xdr:row>
      <xdr:rowOff>38108</xdr:rowOff>
    </xdr:from>
    <xdr:to>
      <xdr:col>23</xdr:col>
      <xdr:colOff>33605</xdr:colOff>
      <xdr:row>4</xdr:row>
      <xdr:rowOff>25344</xdr:rowOff>
    </xdr:to>
    <xdr:grpSp>
      <xdr:nvGrpSpPr>
        <xdr:cNvPr id="3" name="Group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C50FB6-B0C5-4FF5-B494-50777FC0E33B}"/>
            </a:ext>
          </a:extLst>
        </xdr:cNvPr>
        <xdr:cNvGrpSpPr/>
      </xdr:nvGrpSpPr>
      <xdr:grpSpPr>
        <a:xfrm>
          <a:off x="12714654" y="220988"/>
          <a:ext cx="646331" cy="680656"/>
          <a:chOff x="12714654" y="220988"/>
          <a:chExt cx="646331" cy="680656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C2B9DBA-C2E3-4DA8-A869-0247CF8E60B1}"/>
              </a:ext>
            </a:extLst>
          </xdr:cNvPr>
          <xdr:cNvPicPr>
            <a:picLocks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  <a:ext uri="{837473B0-CC2E-450A-ABE3-18F120FF3D39}">
                <a1611:picAttrSrcUrl xmlns:a1611="http://schemas.microsoft.com/office/drawing/2016/11/main" r:id="rId3"/>
              </a:ext>
            </a:extLst>
          </a:blip>
          <a:srcRect l="2185" t="1" r="1718" b="1389"/>
          <a:stretch/>
        </xdr:blipFill>
        <xdr:spPr>
          <a:xfrm>
            <a:off x="12816840" y="220988"/>
            <a:ext cx="434340" cy="444211"/>
          </a:xfrm>
          <a:prstGeom prst="rect">
            <a:avLst/>
          </a:prstGeom>
        </xdr:spPr>
      </xdr:pic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5102B9A2-38C7-4CBA-8C25-E35FE17808E3}"/>
              </a:ext>
            </a:extLst>
          </xdr:cNvPr>
          <xdr:cNvSpPr/>
        </xdr:nvSpPr>
        <xdr:spPr>
          <a:xfrm>
            <a:off x="12714654" y="632275"/>
            <a:ext cx="646331" cy="2693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id-ID" sz="1200" b="1" cap="none" spc="0">
                <a:ln w="0"/>
                <a:solidFill>
                  <a:srgbClr val="0000FF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Arial" panose="020B0604020202020204" pitchFamily="34" charset="0"/>
                <a:cs typeface="Arial" panose="020B0604020202020204" pitchFamily="34" charset="0"/>
              </a:rPr>
              <a:t>HOME</a:t>
            </a:r>
            <a:endParaRPr lang="en-US" sz="1200" b="1" cap="none" spc="0">
              <a:ln w="0"/>
              <a:solidFill>
                <a:srgbClr val="0000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REGISTER%202020\GABUNGAN\REGISTER%20INDUK%20TAHUN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D-X"/>
      <sheetName val="PEKRJAAN"/>
      <sheetName val="JAN"/>
      <sheetName val="FEB"/>
      <sheetName val="MAR"/>
      <sheetName val="APR"/>
      <sheetName val="MEI"/>
      <sheetName val="JUN"/>
      <sheetName val="JUL"/>
      <sheetName val="AGU"/>
      <sheetName val="SEP"/>
      <sheetName val="OKT"/>
      <sheetName val="NOV"/>
      <sheetName val="DES"/>
      <sheetName val="REKAP"/>
      <sheetName val="OBAT"/>
      <sheetName val="Sheet1"/>
    </sheetNames>
    <sheetDataSet>
      <sheetData sheetId="0">
        <row r="3">
          <cell r="C3" t="str">
            <v>ICD-X</v>
          </cell>
          <cell r="D3" t="str">
            <v>NAMA PENYAKIT</v>
          </cell>
        </row>
        <row r="4">
          <cell r="C4" t="str">
            <v>A00</v>
          </cell>
          <cell r="D4" t="str">
            <v>Kolera</v>
          </cell>
        </row>
        <row r="5">
          <cell r="C5" t="str">
            <v>A01</v>
          </cell>
          <cell r="D5" t="str">
            <v>Demam Typhoid dan Paratyphoid</v>
          </cell>
        </row>
        <row r="6">
          <cell r="C6" t="str">
            <v>A01.T</v>
          </cell>
          <cell r="D6" t="str">
            <v>Suspek Typhoid</v>
          </cell>
        </row>
        <row r="7">
          <cell r="C7" t="str">
            <v>A02</v>
          </cell>
          <cell r="D7" t="str">
            <v>Infeksi Salmonella Yang Lain</v>
          </cell>
        </row>
        <row r="8">
          <cell r="C8" t="str">
            <v>A03</v>
          </cell>
          <cell r="D8" t="str">
            <v>Disentri / Shigellosis</v>
          </cell>
        </row>
        <row r="9">
          <cell r="C9" t="str">
            <v>A04</v>
          </cell>
          <cell r="D9" t="str">
            <v>Infekasi Usus Dari Bakteri Yang Lain</v>
          </cell>
        </row>
        <row r="10">
          <cell r="C10" t="str">
            <v>A05</v>
          </cell>
          <cell r="D10" t="str">
            <v>Keracunan Makanan</v>
          </cell>
        </row>
        <row r="11">
          <cell r="C11" t="str">
            <v>A06</v>
          </cell>
          <cell r="D11" t="str">
            <v>Amubiasis</v>
          </cell>
        </row>
        <row r="12">
          <cell r="C12" t="str">
            <v>A07</v>
          </cell>
          <cell r="D12" t="str">
            <v>Penyakit Saluran Cerna Krn Protozoa Lain</v>
          </cell>
        </row>
        <row r="13">
          <cell r="C13" t="str">
            <v>A08</v>
          </cell>
          <cell r="D13" t="str">
            <v>Infeksi Penyakit Usus Yg Lain</v>
          </cell>
        </row>
        <row r="14">
          <cell r="C14" t="str">
            <v>A09</v>
          </cell>
          <cell r="D14" t="str">
            <v>Diare Dan Gastroenteritis Yg Kurang Jelas Batasannya</v>
          </cell>
        </row>
        <row r="15">
          <cell r="C15" t="str">
            <v>A15</v>
          </cell>
          <cell r="D15" t="str">
            <v>TB Paru, Bta (+)</v>
          </cell>
        </row>
        <row r="16">
          <cell r="C16" t="str">
            <v>A16</v>
          </cell>
          <cell r="D16" t="str">
            <v>TB Paru,Bta (-)</v>
          </cell>
        </row>
        <row r="17">
          <cell r="C17" t="str">
            <v>A16.T</v>
          </cell>
          <cell r="D17" t="str">
            <v>Suspek TBC</v>
          </cell>
        </row>
        <row r="18">
          <cell r="C18" t="str">
            <v>A17.0+</v>
          </cell>
          <cell r="D18" t="str">
            <v>Tuberkulosis Selaput Otak Dan Susunan Saraf Pusat</v>
          </cell>
        </row>
        <row r="19">
          <cell r="C19" t="str">
            <v>A18</v>
          </cell>
          <cell r="D19" t="str">
            <v>TBC Extrapulmoner</v>
          </cell>
        </row>
        <row r="20">
          <cell r="C20" t="str">
            <v>A18.0</v>
          </cell>
          <cell r="D20" t="str">
            <v>Tuberkulosis Tulang Dan Sendi</v>
          </cell>
        </row>
        <row r="21">
          <cell r="C21" t="str">
            <v>A18.1</v>
          </cell>
          <cell r="D21" t="str">
            <v>Tuberkulosis Saluran Kencing Dan Alat Kelamin</v>
          </cell>
        </row>
        <row r="22">
          <cell r="C22" t="str">
            <v>A18.2</v>
          </cell>
          <cell r="D22" t="str">
            <v>Tuberkulosis Kelenjar Lymphe</v>
          </cell>
        </row>
        <row r="23">
          <cell r="C23" t="str">
            <v>A18.3</v>
          </cell>
          <cell r="D23" t="str">
            <v>Tuberkulosis Usus, Selaput Perut dan Kelenjar Mesentrium</v>
          </cell>
        </row>
        <row r="24">
          <cell r="C24" t="str">
            <v>A19</v>
          </cell>
          <cell r="D24" t="str">
            <v>Tuberkulosis Miliar</v>
          </cell>
        </row>
        <row r="25">
          <cell r="C25" t="str">
            <v>A22</v>
          </cell>
          <cell r="D25" t="str">
            <v>Antraks</v>
          </cell>
        </row>
        <row r="26">
          <cell r="C26" t="str">
            <v>A23</v>
          </cell>
          <cell r="D26" t="str">
            <v>Bruselosis</v>
          </cell>
        </row>
        <row r="27">
          <cell r="C27" t="str">
            <v>A25</v>
          </cell>
          <cell r="D27" t="str">
            <v>P E S</v>
          </cell>
        </row>
        <row r="28">
          <cell r="C28" t="str">
            <v>A30</v>
          </cell>
          <cell r="D28" t="str">
            <v>Kusta I/T (PB)</v>
          </cell>
        </row>
        <row r="29">
          <cell r="C29" t="str">
            <v>A30A</v>
          </cell>
          <cell r="D29" t="str">
            <v>Kusta B/L (MB)</v>
          </cell>
        </row>
        <row r="30">
          <cell r="C30" t="str">
            <v>A33</v>
          </cell>
          <cell r="D30" t="str">
            <v>Tetanus Neonatorum</v>
          </cell>
        </row>
        <row r="31">
          <cell r="C31" t="str">
            <v>A35</v>
          </cell>
          <cell r="D31" t="str">
            <v>Tetanus</v>
          </cell>
        </row>
        <row r="32">
          <cell r="C32" t="str">
            <v>A36</v>
          </cell>
          <cell r="D32" t="str">
            <v>Difteria</v>
          </cell>
        </row>
        <row r="33">
          <cell r="C33" t="str">
            <v>A37</v>
          </cell>
          <cell r="D33" t="str">
            <v>Batuk Rejan</v>
          </cell>
        </row>
        <row r="34">
          <cell r="C34" t="str">
            <v>A39</v>
          </cell>
          <cell r="D34" t="str">
            <v>Radang Tenggorok ( Karena ) Streptokok Skarlatina dan Erisipelos Infeksi Meningokok</v>
          </cell>
        </row>
        <row r="35">
          <cell r="C35" t="str">
            <v>A41</v>
          </cell>
          <cell r="D35" t="str">
            <v>Septikemia Lainnya</v>
          </cell>
        </row>
        <row r="36">
          <cell r="C36" t="str">
            <v>A50</v>
          </cell>
          <cell r="D36" t="str">
            <v>Siphilis Bawaan</v>
          </cell>
        </row>
        <row r="37">
          <cell r="C37" t="str">
            <v>A51</v>
          </cell>
          <cell r="D37" t="str">
            <v>Penyakit Spirochaeta Karena Siphilis</v>
          </cell>
        </row>
        <row r="38">
          <cell r="C38" t="str">
            <v>A53</v>
          </cell>
          <cell r="D38" t="str">
            <v>Siphilis</v>
          </cell>
        </row>
        <row r="39">
          <cell r="C39" t="str">
            <v>A54</v>
          </cell>
          <cell r="D39" t="str">
            <v>Infeksi Gonokokkus</v>
          </cell>
        </row>
        <row r="40">
          <cell r="C40" t="str">
            <v>A55</v>
          </cell>
          <cell r="D40" t="str">
            <v>Infeksi Non Gonokokkus</v>
          </cell>
        </row>
        <row r="41">
          <cell r="C41" t="str">
            <v>A56</v>
          </cell>
          <cell r="D41" t="str">
            <v>Penyakit Kelamin Lainnya</v>
          </cell>
        </row>
        <row r="42">
          <cell r="C42" t="str">
            <v>A58</v>
          </cell>
          <cell r="D42" t="str">
            <v>Inguinal Granuloma</v>
          </cell>
        </row>
        <row r="43">
          <cell r="C43" t="str">
            <v>A60</v>
          </cell>
          <cell r="D43" t="str">
            <v>Infeksi Genital Oleh Virus Herpes Simplex</v>
          </cell>
        </row>
        <row r="44">
          <cell r="C44" t="str">
            <v>A64</v>
          </cell>
          <cell r="D44" t="str">
            <v>Penyakit Menular Sex Tdk Spesifik</v>
          </cell>
        </row>
        <row r="45">
          <cell r="C45" t="str">
            <v>A69</v>
          </cell>
          <cell r="D45" t="str">
            <v>Infeksi Spirochaeta Lainnya</v>
          </cell>
        </row>
        <row r="46">
          <cell r="C46" t="str">
            <v>A71</v>
          </cell>
          <cell r="D46" t="str">
            <v>Trachoma</v>
          </cell>
        </row>
        <row r="47">
          <cell r="C47" t="str">
            <v>A74</v>
          </cell>
          <cell r="D47" t="str">
            <v>Filariasis</v>
          </cell>
        </row>
        <row r="48">
          <cell r="C48" t="str">
            <v>A79</v>
          </cell>
          <cell r="D48" t="str">
            <v>Penyakit Riketsia Lain</v>
          </cell>
        </row>
        <row r="49">
          <cell r="C49" t="str">
            <v>A80</v>
          </cell>
          <cell r="D49" t="str">
            <v>Poliomyelitis Acut</v>
          </cell>
        </row>
        <row r="50">
          <cell r="C50" t="str">
            <v>A82</v>
          </cell>
          <cell r="D50" t="str">
            <v>Rabies / Lyssa</v>
          </cell>
        </row>
        <row r="51">
          <cell r="C51" t="str">
            <v>A85.2</v>
          </cell>
          <cell r="D51" t="str">
            <v>Radang Otak ( Karena Virus Serangga )</v>
          </cell>
        </row>
        <row r="52">
          <cell r="C52" t="str">
            <v>A86</v>
          </cell>
          <cell r="D52" t="str">
            <v>Enchepalitis Oleh Virus</v>
          </cell>
        </row>
        <row r="53">
          <cell r="C53" t="str">
            <v>A87</v>
          </cell>
          <cell r="D53" t="str">
            <v>Meningitis Oleh Virus</v>
          </cell>
        </row>
        <row r="54">
          <cell r="C54" t="str">
            <v>A90</v>
          </cell>
          <cell r="D54" t="str">
            <v>Demam Dengue / Suspect</v>
          </cell>
        </row>
        <row r="55">
          <cell r="C55" t="str">
            <v>A91</v>
          </cell>
          <cell r="D55" t="str">
            <v>D.H.F (D.B.D)</v>
          </cell>
        </row>
        <row r="56">
          <cell r="C56" t="str">
            <v>A92.0</v>
          </cell>
          <cell r="D56" t="str">
            <v>Demam Chikungunya</v>
          </cell>
        </row>
        <row r="57">
          <cell r="C57" t="str">
            <v>A95</v>
          </cell>
          <cell r="D57" t="str">
            <v>Demam Kuning</v>
          </cell>
        </row>
        <row r="58">
          <cell r="C58" t="str">
            <v>B00</v>
          </cell>
          <cell r="D58" t="str">
            <v>Herpes Simplex</v>
          </cell>
        </row>
        <row r="59">
          <cell r="C59" t="str">
            <v>B01</v>
          </cell>
          <cell r="D59" t="str">
            <v>Cacar Air</v>
          </cell>
        </row>
        <row r="60">
          <cell r="C60" t="str">
            <v>B02</v>
          </cell>
          <cell r="D60" t="str">
            <v>Herpes Zoster</v>
          </cell>
        </row>
        <row r="61">
          <cell r="C61" t="str">
            <v>B05</v>
          </cell>
          <cell r="D61" t="str">
            <v>Campak</v>
          </cell>
        </row>
        <row r="62">
          <cell r="C62" t="str">
            <v>B06</v>
          </cell>
          <cell r="D62" t="str">
            <v>Rubela</v>
          </cell>
        </row>
        <row r="63">
          <cell r="C63" t="str">
            <v>B15</v>
          </cell>
          <cell r="D63" t="str">
            <v>Hepatitis Akut A</v>
          </cell>
        </row>
        <row r="64">
          <cell r="C64" t="str">
            <v>B16</v>
          </cell>
          <cell r="D64" t="str">
            <v>Hepatitis Akut B</v>
          </cell>
        </row>
        <row r="65">
          <cell r="C65" t="str">
            <v>B17</v>
          </cell>
          <cell r="D65" t="str">
            <v>Hepatitis Akut oleh Virus Yang Lainnya</v>
          </cell>
        </row>
        <row r="66">
          <cell r="C66" t="str">
            <v>B18</v>
          </cell>
          <cell r="D66" t="str">
            <v>Hepatitis Kronik</v>
          </cell>
        </row>
        <row r="67">
          <cell r="C67" t="str">
            <v>B24</v>
          </cell>
          <cell r="D67" t="str">
            <v>HIV / AIDS</v>
          </cell>
        </row>
        <row r="68">
          <cell r="C68" t="str">
            <v>B26</v>
          </cell>
          <cell r="D68" t="str">
            <v>Gondong</v>
          </cell>
        </row>
        <row r="69">
          <cell r="C69" t="str">
            <v>B30</v>
          </cell>
          <cell r="D69" t="str">
            <v>Konjungtivitis Karena Virus</v>
          </cell>
        </row>
        <row r="70">
          <cell r="C70" t="str">
            <v>B33</v>
          </cell>
          <cell r="D70" t="str">
            <v>Penyakit Karena Virus Lain</v>
          </cell>
        </row>
        <row r="71">
          <cell r="C71" t="str">
            <v>B36</v>
          </cell>
          <cell r="D71" t="str">
            <v>Penyakit Kulit Karena Jamur</v>
          </cell>
        </row>
        <row r="72">
          <cell r="C72" t="str">
            <v>B37</v>
          </cell>
          <cell r="D72" t="str">
            <v>Kandidiasis</v>
          </cell>
        </row>
        <row r="73">
          <cell r="C73" t="str">
            <v>B50</v>
          </cell>
          <cell r="D73" t="str">
            <v>Malaria Tropika (P.Falsifarum)</v>
          </cell>
        </row>
        <row r="74">
          <cell r="C74" t="str">
            <v>B51</v>
          </cell>
          <cell r="D74" t="str">
            <v>Malaria Oleh P. Vivax</v>
          </cell>
        </row>
        <row r="75">
          <cell r="C75" t="str">
            <v>B52</v>
          </cell>
          <cell r="D75" t="str">
            <v>Malarai Oleh P.Malariae</v>
          </cell>
        </row>
        <row r="76">
          <cell r="C76" t="str">
            <v>B53</v>
          </cell>
          <cell r="D76" t="str">
            <v>Malaria Dengan Pemeriksaan Lab</v>
          </cell>
        </row>
        <row r="77">
          <cell r="C77" t="str">
            <v>B53.0</v>
          </cell>
          <cell r="D77" t="str">
            <v>malaria Ovale</v>
          </cell>
        </row>
        <row r="78">
          <cell r="C78" t="str">
            <v>B53.M</v>
          </cell>
          <cell r="D78" t="str">
            <v>Malaria Mix</v>
          </cell>
        </row>
        <row r="79">
          <cell r="C79" t="str">
            <v>B54</v>
          </cell>
          <cell r="D79" t="str">
            <v>Malaria Klinis (Tanpa Pemrk LAB)</v>
          </cell>
        </row>
        <row r="80">
          <cell r="C80" t="str">
            <v>B55</v>
          </cell>
          <cell r="D80" t="str">
            <v>Leishmaniasis</v>
          </cell>
        </row>
        <row r="81">
          <cell r="C81" t="str">
            <v>B56</v>
          </cell>
          <cell r="D81" t="str">
            <v>Tripanosomiasis</v>
          </cell>
        </row>
        <row r="82">
          <cell r="C82" t="str">
            <v>B60</v>
          </cell>
          <cell r="D82" t="str">
            <v>Penyakit Tular Serangga lain</v>
          </cell>
        </row>
        <row r="83">
          <cell r="C83" t="str">
            <v>B65</v>
          </cell>
          <cell r="D83" t="str">
            <v>Shistoshomiasis</v>
          </cell>
        </row>
        <row r="84">
          <cell r="C84" t="str">
            <v>B67</v>
          </cell>
          <cell r="D84" t="str">
            <v>Ekinokokosia</v>
          </cell>
        </row>
        <row r="85">
          <cell r="C85" t="str">
            <v>B68</v>
          </cell>
          <cell r="D85" t="str">
            <v>Taeniasis</v>
          </cell>
        </row>
        <row r="86">
          <cell r="C86" t="str">
            <v>B74</v>
          </cell>
          <cell r="D86" t="str">
            <v>Filariasis</v>
          </cell>
        </row>
        <row r="87">
          <cell r="C87" t="str">
            <v>B76</v>
          </cell>
          <cell r="D87" t="str">
            <v>Ankilostomiasis Dan Nekatoriasis</v>
          </cell>
        </row>
        <row r="88">
          <cell r="C88" t="str">
            <v>B81</v>
          </cell>
          <cell r="D88" t="str">
            <v>Peny. Kecacingan</v>
          </cell>
        </row>
        <row r="89">
          <cell r="C89" t="str">
            <v>B86</v>
          </cell>
          <cell r="D89" t="str">
            <v>Scabies</v>
          </cell>
        </row>
        <row r="90">
          <cell r="C90" t="str">
            <v>B90</v>
          </cell>
          <cell r="D90" t="str">
            <v>Akibat Kemudian Tuberkulosis</v>
          </cell>
        </row>
        <row r="91">
          <cell r="C91" t="str">
            <v>B91</v>
          </cell>
          <cell r="D91" t="str">
            <v>Akibat Kemudian Poliomyelitis</v>
          </cell>
        </row>
        <row r="92">
          <cell r="C92" t="str">
            <v>B92</v>
          </cell>
          <cell r="D92" t="str">
            <v>Akibat Kemudian Kusta</v>
          </cell>
        </row>
        <row r="93">
          <cell r="C93" t="str">
            <v>B94.0</v>
          </cell>
          <cell r="D93" t="str">
            <v>Akibat Kemudian Trachoma</v>
          </cell>
        </row>
        <row r="94">
          <cell r="C94" t="str">
            <v>B94.1</v>
          </cell>
          <cell r="D94" t="str">
            <v>Akibat Kemudian Radang Otak Karena Virus</v>
          </cell>
        </row>
        <row r="95">
          <cell r="C95" t="str">
            <v>B94.9</v>
          </cell>
          <cell r="D95" t="str">
            <v>Akibat Kemudian Penyakit</v>
          </cell>
        </row>
        <row r="96">
          <cell r="C96" t="str">
            <v>C06</v>
          </cell>
          <cell r="D96" t="str">
            <v>Neoplasma Ganas Rongga Mulut</v>
          </cell>
        </row>
        <row r="97">
          <cell r="C97" t="str">
            <v>C13</v>
          </cell>
          <cell r="D97" t="str">
            <v>Neoplasma Ganas Kerongkongan</v>
          </cell>
        </row>
        <row r="98">
          <cell r="C98" t="str">
            <v>C16</v>
          </cell>
          <cell r="D98" t="str">
            <v>neoplasma Ganas Lambung</v>
          </cell>
        </row>
        <row r="99">
          <cell r="C99" t="str">
            <v>C17</v>
          </cell>
          <cell r="D99" t="str">
            <v>Neoplasma Ganas Usus Halus Termasuk Usus Dua Belas Jari</v>
          </cell>
        </row>
        <row r="100">
          <cell r="C100" t="str">
            <v>C18</v>
          </cell>
          <cell r="D100" t="str">
            <v>Neoplasma Ganas Usus Besar</v>
          </cell>
        </row>
        <row r="101">
          <cell r="C101" t="str">
            <v>C19</v>
          </cell>
          <cell r="D101" t="str">
            <v>Neoplasma Ganas Usus Lurus dan Hubungan Usus Dengan Sigmoid</v>
          </cell>
        </row>
        <row r="102">
          <cell r="C102" t="str">
            <v>C22</v>
          </cell>
          <cell r="D102" t="str">
            <v>Neoplasma Ganas Hati Primer</v>
          </cell>
        </row>
        <row r="103">
          <cell r="C103" t="str">
            <v>C25</v>
          </cell>
          <cell r="D103" t="str">
            <v>Neoplasma Ganas Kelenjar Ludah Perut</v>
          </cell>
        </row>
        <row r="104">
          <cell r="C104" t="str">
            <v>C26</v>
          </cell>
          <cell r="D104" t="str">
            <v>Neoplasma Ganas Lain Pada Alat Pencernaan Dan Selaput Perut ( Peritonium)</v>
          </cell>
        </row>
        <row r="105">
          <cell r="C105" t="str">
            <v>C33</v>
          </cell>
          <cell r="D105" t="str">
            <v>Neoplasma Ganas Batang Tenggorok</v>
          </cell>
        </row>
        <row r="106">
          <cell r="C106" t="str">
            <v>C34</v>
          </cell>
          <cell r="D106" t="str">
            <v>Cabang Tenggorok dan Paru-paru</v>
          </cell>
        </row>
        <row r="107">
          <cell r="C107" t="str">
            <v>C34.0</v>
          </cell>
          <cell r="D107" t="str">
            <v>Neoplasma Ganas Pangkal Tenggorok</v>
          </cell>
        </row>
        <row r="108">
          <cell r="C108" t="str">
            <v>C39</v>
          </cell>
          <cell r="D108" t="str">
            <v>Neoplasma Ganas Lain Pada Susunan Pernafasan Dan Organ Rongga Dada</v>
          </cell>
        </row>
        <row r="109">
          <cell r="C109" t="str">
            <v>C41</v>
          </cell>
          <cell r="D109" t="str">
            <v>Neoplasma Ganas Tulang dan Tulang Rawan</v>
          </cell>
        </row>
        <row r="110">
          <cell r="C110" t="str">
            <v>C43</v>
          </cell>
          <cell r="D110" t="str">
            <v>Neoplasma Ganas Kulit</v>
          </cell>
        </row>
        <row r="111">
          <cell r="C111" t="str">
            <v>C44</v>
          </cell>
          <cell r="D111" t="str">
            <v>Neoplasma Ganas Lain Pada Kulit</v>
          </cell>
        </row>
        <row r="112">
          <cell r="C112" t="str">
            <v>C49</v>
          </cell>
          <cell r="D112" t="str">
            <v>Neoplasma Ganas Lain Yang Berhubungan Dg Kulit Dan Jaringan Lunak</v>
          </cell>
        </row>
        <row r="113">
          <cell r="C113" t="str">
            <v>C50</v>
          </cell>
          <cell r="D113" t="str">
            <v>Neoplasma Ganas Payudara</v>
          </cell>
        </row>
        <row r="114">
          <cell r="C114" t="str">
            <v>C53</v>
          </cell>
          <cell r="D114" t="str">
            <v>Neoplasma Ganas Leher Rahim/ Kanker Servik</v>
          </cell>
        </row>
        <row r="115">
          <cell r="C115" t="str">
            <v>C56</v>
          </cell>
          <cell r="D115" t="str">
            <v>Neoplasma Ganas Indung Telur/ Kanker Ovarium</v>
          </cell>
        </row>
        <row r="116">
          <cell r="C116" t="str">
            <v>C57</v>
          </cell>
          <cell r="D116" t="str">
            <v>Neoplasma Ganas Lain Pada Alat Kewanitaan</v>
          </cell>
        </row>
        <row r="117">
          <cell r="C117" t="str">
            <v>C61</v>
          </cell>
          <cell r="D117" t="str">
            <v>Neoplasma Ganas Prostat</v>
          </cell>
        </row>
        <row r="118">
          <cell r="C118" t="str">
            <v>C62</v>
          </cell>
          <cell r="D118" t="str">
            <v>Neoplasma Ganas Buah Pelir</v>
          </cell>
        </row>
        <row r="119">
          <cell r="C119" t="str">
            <v>C67</v>
          </cell>
          <cell r="D119" t="str">
            <v>Neoplasma Ganas Kandung Kencing</v>
          </cell>
        </row>
        <row r="120">
          <cell r="C120" t="str">
            <v>C68</v>
          </cell>
          <cell r="D120" t="str">
            <v>Neoplasma Ganas Lain Ginjal Dan Alat Kencing Lain</v>
          </cell>
        </row>
        <row r="121">
          <cell r="C121" t="str">
            <v>C71</v>
          </cell>
          <cell r="D121" t="str">
            <v>Neoplasma Ganas Otak</v>
          </cell>
        </row>
        <row r="122">
          <cell r="C122" t="str">
            <v>C72</v>
          </cell>
          <cell r="D122" t="str">
            <v>Neoplasma Ganas Pd Syaraf Spinal,Syaraf Kranial,dan SSP</v>
          </cell>
        </row>
        <row r="123">
          <cell r="C123" t="str">
            <v>C81</v>
          </cell>
          <cell r="D123" t="str">
            <v>Penyakit Hodgkin</v>
          </cell>
        </row>
        <row r="124">
          <cell r="C124" t="str">
            <v>C95</v>
          </cell>
          <cell r="D124" t="str">
            <v>Leukemia</v>
          </cell>
        </row>
        <row r="125">
          <cell r="C125" t="str">
            <v>C96</v>
          </cell>
          <cell r="D125" t="str">
            <v>Neoplama Ganas Lain Pada Kelenjar Getah Bening &amp; Jaringan Pembuat Darah</v>
          </cell>
        </row>
        <row r="126">
          <cell r="C126" t="str">
            <v>D01</v>
          </cell>
          <cell r="D126" t="str">
            <v>Karsinoma Insitu Alat Pencernaan</v>
          </cell>
        </row>
        <row r="127">
          <cell r="C127" t="str">
            <v>D02</v>
          </cell>
          <cell r="D127" t="str">
            <v>Karsinoma Insitu Susunan Pernafasan</v>
          </cell>
        </row>
        <row r="128">
          <cell r="C128" t="str">
            <v>D04</v>
          </cell>
          <cell r="D128" t="str">
            <v>karsinoma Insitu Kulit</v>
          </cell>
        </row>
        <row r="129">
          <cell r="C129" t="str">
            <v>D05</v>
          </cell>
          <cell r="D129" t="str">
            <v>Karsinoma Insitu Payudara</v>
          </cell>
        </row>
        <row r="130">
          <cell r="C130" t="str">
            <v>D09</v>
          </cell>
          <cell r="D130" t="str">
            <v>Karsinoma Insitu Lain &amp; Tanpa Penjelasan</v>
          </cell>
        </row>
        <row r="131">
          <cell r="C131" t="str">
            <v>D23</v>
          </cell>
          <cell r="D131" t="str">
            <v>Neoplasma Jinak Kulit</v>
          </cell>
        </row>
        <row r="132">
          <cell r="C132" t="str">
            <v>D24</v>
          </cell>
          <cell r="D132" t="str">
            <v>Neoplasma Jinak Payudara</v>
          </cell>
        </row>
        <row r="133">
          <cell r="C133" t="str">
            <v>D26</v>
          </cell>
          <cell r="D133" t="str">
            <v>Neoplasma Jinak Rahim</v>
          </cell>
        </row>
        <row r="134">
          <cell r="C134" t="str">
            <v>D27</v>
          </cell>
          <cell r="D134" t="str">
            <v>Neoplasma Jinak Indung Telur</v>
          </cell>
        </row>
        <row r="135">
          <cell r="C135" t="str">
            <v>D30</v>
          </cell>
          <cell r="D135" t="str">
            <v>Neoplasma Jinak  Ginjal Dan Alat Kencing Lain</v>
          </cell>
        </row>
        <row r="136">
          <cell r="C136" t="str">
            <v>D33</v>
          </cell>
          <cell r="D136" t="str">
            <v>Neoplasma Jinak Otak Dan SSP</v>
          </cell>
        </row>
        <row r="137">
          <cell r="C137" t="str">
            <v>D35</v>
          </cell>
          <cell r="D137" t="str">
            <v>Neoplasma Jinak Kelenjar Endokrin</v>
          </cell>
        </row>
        <row r="138">
          <cell r="C138" t="str">
            <v>D36</v>
          </cell>
          <cell r="D138" t="str">
            <v>Neoplasma Jinak Lain</v>
          </cell>
        </row>
        <row r="139">
          <cell r="C139" t="str">
            <v>D38</v>
          </cell>
          <cell r="D139" t="str">
            <v>Neoplasma Dg Gejala Tak Pasti Pada Susunan Pernafasan Dan Alat Dlm Rongga Dada</v>
          </cell>
        </row>
        <row r="140">
          <cell r="C140" t="str">
            <v>D50</v>
          </cell>
          <cell r="D140" t="str">
            <v>Anemia kekurangan zat besi (Deff FE)</v>
          </cell>
        </row>
        <row r="141">
          <cell r="C141" t="str">
            <v>D53</v>
          </cell>
          <cell r="D141" t="str">
            <v>Anemi Kekurangan Nutrisi</v>
          </cell>
        </row>
        <row r="142">
          <cell r="C142" t="str">
            <v>D64</v>
          </cell>
          <cell r="D142" t="str">
            <v>Anemi Yang Lain</v>
          </cell>
        </row>
        <row r="143">
          <cell r="C143" t="str">
            <v>E01</v>
          </cell>
          <cell r="D143" t="str">
            <v>Penyakit Gondok Kekurangan Yodium</v>
          </cell>
        </row>
        <row r="144">
          <cell r="C144" t="str">
            <v>E07</v>
          </cell>
          <cell r="D144" t="str">
            <v>Penyakit Kelenjar Gondok Lain</v>
          </cell>
        </row>
        <row r="145">
          <cell r="C145" t="str">
            <v>E10</v>
          </cell>
          <cell r="D145" t="str">
            <v>DM  (IDDM)</v>
          </cell>
        </row>
        <row r="146">
          <cell r="C146" t="str">
            <v>E11</v>
          </cell>
          <cell r="D146" t="str">
            <v>DM  (NIDDM)</v>
          </cell>
        </row>
        <row r="147">
          <cell r="C147" t="str">
            <v>E13</v>
          </cell>
          <cell r="D147" t="str">
            <v>Penyakit Kencing Manis</v>
          </cell>
        </row>
        <row r="148">
          <cell r="C148" t="str">
            <v>E34</v>
          </cell>
          <cell r="D148" t="str">
            <v>Penyakit Endrokrin Dan Penyakit Metabolik Kekebalan Lain</v>
          </cell>
        </row>
        <row r="149">
          <cell r="C149" t="str">
            <v>E40</v>
          </cell>
          <cell r="D149" t="str">
            <v>Kwashiorkor</v>
          </cell>
        </row>
        <row r="150">
          <cell r="C150" t="str">
            <v>E41</v>
          </cell>
          <cell r="D150" t="str">
            <v>Marasmus Gizi</v>
          </cell>
        </row>
        <row r="151">
          <cell r="C151" t="str">
            <v>E42</v>
          </cell>
          <cell r="D151" t="str">
            <v>Marasmus Kwashiorkor</v>
          </cell>
        </row>
        <row r="152">
          <cell r="C152" t="str">
            <v>E44</v>
          </cell>
          <cell r="D152" t="str">
            <v>Kekurangan Energi Protein Berat-Ringan</v>
          </cell>
        </row>
        <row r="153">
          <cell r="C153" t="str">
            <v>E46</v>
          </cell>
          <cell r="D153" t="str">
            <v>Kekurangan Energi Protein lain</v>
          </cell>
        </row>
        <row r="154">
          <cell r="C154" t="str">
            <v>E50</v>
          </cell>
          <cell r="D154" t="str">
            <v>Kekurangan Vitamin A</v>
          </cell>
        </row>
        <row r="155">
          <cell r="C155" t="str">
            <v>E56</v>
          </cell>
          <cell r="D155" t="str">
            <v>Kekurangan Vitamin Lain</v>
          </cell>
        </row>
        <row r="156">
          <cell r="C156" t="str">
            <v>E66</v>
          </cell>
          <cell r="D156" t="str">
            <v>Kegemukan</v>
          </cell>
        </row>
        <row r="157">
          <cell r="C157" t="str">
            <v>E78</v>
          </cell>
          <cell r="D157" t="str">
            <v>Gangguan Metabolisme Liqit</v>
          </cell>
        </row>
        <row r="158">
          <cell r="C158" t="str">
            <v>F03</v>
          </cell>
          <cell r="D158" t="str">
            <v>Dementia Tdk Spesifik</v>
          </cell>
        </row>
        <row r="159">
          <cell r="C159" t="str">
            <v>F07</v>
          </cell>
          <cell r="D159" t="str">
            <v>Gangguan Kepribadian Dan Tingkah Laku Akibat Penyakit,Kerusakan Dan Tdk Berfungsinya Otak</v>
          </cell>
        </row>
        <row r="160">
          <cell r="C160" t="str">
            <v>F07.0</v>
          </cell>
          <cell r="D160" t="str">
            <v>Gangguan Kepribadian Organik</v>
          </cell>
        </row>
        <row r="161">
          <cell r="C161" t="str">
            <v>F10</v>
          </cell>
          <cell r="D161" t="str">
            <v>Gangguan Mental Dan Tingkah Laku Akibat Alkohol</v>
          </cell>
        </row>
        <row r="162">
          <cell r="C162" t="str">
            <v>F19</v>
          </cell>
          <cell r="D162" t="str">
            <v>Gangguan Mental Dan Tingkah Laku Akibat  Obat ( Tanpa Ketergantungan)</v>
          </cell>
        </row>
        <row r="163">
          <cell r="C163" t="str">
            <v>F19.2</v>
          </cell>
          <cell r="D163" t="str">
            <v>Gangguan Mental Dan Tingkah Laku Akibat Ketergantungan Obat / Syndrom Ketergantungan</v>
          </cell>
        </row>
        <row r="164">
          <cell r="C164" t="str">
            <v>F20</v>
          </cell>
          <cell r="D164" t="str">
            <v>Schizophrenia</v>
          </cell>
        </row>
        <row r="165">
          <cell r="C165" t="str">
            <v>F20.9</v>
          </cell>
          <cell r="D165" t="str">
            <v>Skizofrenia, unspecified</v>
          </cell>
        </row>
        <row r="166">
          <cell r="C166" t="str">
            <v>F23</v>
          </cell>
          <cell r="D166" t="str">
            <v>Psikosa Lain</v>
          </cell>
        </row>
        <row r="167">
          <cell r="C167" t="str">
            <v>F25</v>
          </cell>
          <cell r="D167" t="str">
            <v>Schisoafektif</v>
          </cell>
        </row>
        <row r="168">
          <cell r="C168" t="str">
            <v>F28</v>
          </cell>
          <cell r="D168" t="str">
            <v>Gangguan Psikotik Non Organik</v>
          </cell>
        </row>
        <row r="169">
          <cell r="C169" t="str">
            <v>F31</v>
          </cell>
          <cell r="D169" t="str">
            <v>Ganggguan Afektif Bipolar</v>
          </cell>
        </row>
        <row r="170">
          <cell r="C170" t="str">
            <v>F32</v>
          </cell>
          <cell r="D170" t="str">
            <v>Episode Depresif</v>
          </cell>
        </row>
        <row r="171">
          <cell r="C171" t="str">
            <v>F48</v>
          </cell>
          <cell r="D171" t="str">
            <v>Gangguan Neurotik</v>
          </cell>
        </row>
        <row r="172">
          <cell r="C172" t="str">
            <v>F50</v>
          </cell>
          <cell r="D172" t="str">
            <v>Gangguan Gizi Disebabkan Faktor Mental</v>
          </cell>
        </row>
        <row r="173">
          <cell r="C173" t="str">
            <v>F54</v>
          </cell>
          <cell r="D173" t="str">
            <v>Gangguan Psikis Yang Berhubungan Dengan Penyakit Lain</v>
          </cell>
        </row>
        <row r="174">
          <cell r="C174" t="str">
            <v>F65</v>
          </cell>
          <cell r="D174" t="str">
            <v>Deviasi Sexual</v>
          </cell>
        </row>
        <row r="175">
          <cell r="C175" t="str">
            <v>F79</v>
          </cell>
          <cell r="D175" t="str">
            <v>Retardasi Mental</v>
          </cell>
        </row>
        <row r="176">
          <cell r="C176" t="str">
            <v>F80</v>
          </cell>
          <cell r="D176" t="str">
            <v>Gangguan Perkembangan Bicara Dan Bahasa</v>
          </cell>
        </row>
        <row r="177">
          <cell r="C177" t="str">
            <v>F82</v>
          </cell>
          <cell r="D177" t="str">
            <v>Gangguan Perkembangan Fungsi Motorik</v>
          </cell>
        </row>
        <row r="178">
          <cell r="C178" t="str">
            <v>F84</v>
          </cell>
          <cell r="D178" t="str">
            <v>Kelainan Sindroma Khusus ( Pada Anak )</v>
          </cell>
        </row>
        <row r="179">
          <cell r="C179" t="str">
            <v>F93</v>
          </cell>
          <cell r="D179" t="str">
            <v>Psikosa Pada Anak</v>
          </cell>
        </row>
        <row r="180">
          <cell r="C180" t="str">
            <v>F98</v>
          </cell>
          <cell r="D180" t="str">
            <v>Ganguan Kesh.Jiwa Bermula Pd Bayi</v>
          </cell>
        </row>
        <row r="181">
          <cell r="C181" t="str">
            <v>F99</v>
          </cell>
          <cell r="D181" t="str">
            <v>Penyakit Jiwa Lainnya</v>
          </cell>
        </row>
        <row r="182">
          <cell r="C182" t="str">
            <v>G00</v>
          </cell>
          <cell r="D182" t="str">
            <v>Meningitis Disebabkan Oleh Bakteri</v>
          </cell>
        </row>
        <row r="183">
          <cell r="C183" t="str">
            <v>G04</v>
          </cell>
          <cell r="D183" t="str">
            <v>Enchepalitis,Myelitis Dan Enchepalomyelitis</v>
          </cell>
        </row>
        <row r="184">
          <cell r="C184" t="str">
            <v>G20</v>
          </cell>
          <cell r="D184" t="str">
            <v>Penyakit Parkinson</v>
          </cell>
        </row>
        <row r="185">
          <cell r="C185" t="str">
            <v>G32</v>
          </cell>
          <cell r="D185" t="str">
            <v>Paralisis Agitans</v>
          </cell>
        </row>
        <row r="186">
          <cell r="C186" t="str">
            <v>G35</v>
          </cell>
          <cell r="D186" t="str">
            <v>Sklerosis Multipel</v>
          </cell>
        </row>
        <row r="187">
          <cell r="C187" t="str">
            <v>G40</v>
          </cell>
          <cell r="D187" t="str">
            <v>Epilepsi</v>
          </cell>
        </row>
        <row r="188">
          <cell r="C188" t="str">
            <v>G41</v>
          </cell>
          <cell r="D188" t="str">
            <v>Status Epilepsi</v>
          </cell>
        </row>
        <row r="189">
          <cell r="C189" t="str">
            <v>G43</v>
          </cell>
          <cell r="D189" t="str">
            <v>Migren</v>
          </cell>
        </row>
        <row r="190">
          <cell r="C190" t="str">
            <v>G44</v>
          </cell>
          <cell r="D190" t="str">
            <v>Sindrom Nyeri Kepala Yang Lain</v>
          </cell>
        </row>
        <row r="191">
          <cell r="C191" t="str">
            <v>G47</v>
          </cell>
          <cell r="D191" t="str">
            <v>Gangguan Tidur</v>
          </cell>
        </row>
        <row r="192">
          <cell r="C192" t="str">
            <v>G51</v>
          </cell>
          <cell r="D192" t="str">
            <v>Gangguan Syaraf Wajah</v>
          </cell>
        </row>
        <row r="193">
          <cell r="C193" t="str">
            <v>G64</v>
          </cell>
          <cell r="D193" t="str">
            <v>Gangguan Susunan Syaraf Perifer Lainnya</v>
          </cell>
        </row>
        <row r="194">
          <cell r="C194" t="str">
            <v>G80</v>
          </cell>
          <cell r="D194" t="str">
            <v>Serebral Palsy</v>
          </cell>
        </row>
        <row r="195">
          <cell r="C195" t="str">
            <v>G81</v>
          </cell>
          <cell r="D195" t="str">
            <v>Hemiplegi</v>
          </cell>
        </row>
        <row r="196">
          <cell r="C196" t="str">
            <v>G82</v>
          </cell>
          <cell r="D196" t="str">
            <v>Paraplegi dan Tetraplegi</v>
          </cell>
        </row>
        <row r="197">
          <cell r="C197" t="str">
            <v>G83</v>
          </cell>
          <cell r="D197" t="str">
            <v>Sindrom Paralitik lainnya</v>
          </cell>
        </row>
        <row r="198">
          <cell r="C198" t="str">
            <v>G90</v>
          </cell>
          <cell r="D198" t="str">
            <v>Penyakit Susunan Syaraf Turunan Dan Terdapat Pada Keluarga</v>
          </cell>
        </row>
        <row r="199">
          <cell r="C199" t="str">
            <v>G99</v>
          </cell>
          <cell r="D199" t="str">
            <v>Penyakit &amp; Kel.Susunan Syaraf Lain</v>
          </cell>
        </row>
        <row r="200">
          <cell r="C200" t="str">
            <v>H00</v>
          </cell>
          <cell r="D200" t="str">
            <v>Hordeolum Dan Kalasion</v>
          </cell>
        </row>
        <row r="201">
          <cell r="C201" t="str">
            <v>H01</v>
          </cell>
          <cell r="D201" t="str">
            <v>Radang Mata Yang Lain</v>
          </cell>
        </row>
        <row r="202">
          <cell r="C202" t="str">
            <v>H04</v>
          </cell>
          <cell r="D202" t="str">
            <v>Gangguan Kelenjar Air Mata</v>
          </cell>
        </row>
        <row r="203">
          <cell r="C203" t="str">
            <v>H10</v>
          </cell>
          <cell r="D203" t="str">
            <v>Konjungtivitis</v>
          </cell>
        </row>
        <row r="204">
          <cell r="C204" t="str">
            <v>H11</v>
          </cell>
          <cell r="D204" t="str">
            <v>Kelainan Konjungtiva Yang Lain</v>
          </cell>
        </row>
        <row r="205">
          <cell r="C205" t="str">
            <v>H11.P</v>
          </cell>
          <cell r="D205" t="str">
            <v>PTYRIGIUM</v>
          </cell>
        </row>
        <row r="206">
          <cell r="C206" t="str">
            <v>H11.X</v>
          </cell>
          <cell r="D206" t="str">
            <v>XEROPHTALMIA</v>
          </cell>
        </row>
        <row r="207">
          <cell r="C207" t="str">
            <v>H16</v>
          </cell>
          <cell r="D207" t="str">
            <v>Keratitis</v>
          </cell>
        </row>
        <row r="208">
          <cell r="C208" t="str">
            <v>H17</v>
          </cell>
          <cell r="D208" t="str">
            <v>Kelainan Kornea</v>
          </cell>
        </row>
        <row r="209">
          <cell r="C209" t="str">
            <v>H21.0</v>
          </cell>
          <cell r="D209" t="str">
            <v>Hiphema</v>
          </cell>
        </row>
        <row r="210">
          <cell r="C210" t="str">
            <v>H25</v>
          </cell>
          <cell r="D210" t="str">
            <v>Katarak Senilis</v>
          </cell>
        </row>
        <row r="211">
          <cell r="C211" t="str">
            <v>H26</v>
          </cell>
          <cell r="D211" t="str">
            <v>Katarak Yang Lain</v>
          </cell>
        </row>
        <row r="212">
          <cell r="C212" t="str">
            <v>H27</v>
          </cell>
          <cell r="D212" t="str">
            <v>Kelainan Lensa Yang Lain</v>
          </cell>
        </row>
        <row r="213">
          <cell r="C213" t="str">
            <v>H35</v>
          </cell>
          <cell r="D213" t="str">
            <v>Kelainan Retina Yang Lain</v>
          </cell>
        </row>
        <row r="214">
          <cell r="C214" t="str">
            <v>H40</v>
          </cell>
          <cell r="D214" t="str">
            <v>Glaukoma</v>
          </cell>
        </row>
        <row r="215">
          <cell r="C215" t="str">
            <v>H49</v>
          </cell>
          <cell r="D215" t="str">
            <v>Strabisbus Paralitik</v>
          </cell>
        </row>
        <row r="216">
          <cell r="C216" t="str">
            <v>H50</v>
          </cell>
          <cell r="D216" t="str">
            <v>Juling Dan kelainan mata</v>
          </cell>
        </row>
        <row r="217">
          <cell r="C217" t="str">
            <v>H52</v>
          </cell>
          <cell r="D217" t="str">
            <v>Kelainan Refraksi dan Akomodasi</v>
          </cell>
        </row>
        <row r="218">
          <cell r="C218" t="str">
            <v>H54</v>
          </cell>
          <cell r="D218" t="str">
            <v>Kebuataan Dan Penglihatan Kurang</v>
          </cell>
        </row>
        <row r="219">
          <cell r="C219" t="str">
            <v>H55</v>
          </cell>
          <cell r="D219" t="str">
            <v>Nystagmus dan Gerakan Mata Yang Tidak Normal</v>
          </cell>
        </row>
        <row r="220">
          <cell r="C220" t="str">
            <v>H57</v>
          </cell>
          <cell r="D220" t="str">
            <v>Penyakit Mata Lainnya</v>
          </cell>
        </row>
        <row r="221">
          <cell r="C221" t="str">
            <v>H57.C</v>
          </cell>
          <cell r="D221" t="str">
            <v>CORPUS ALIENUM</v>
          </cell>
        </row>
        <row r="222">
          <cell r="C222" t="str">
            <v>H57.T</v>
          </cell>
          <cell r="D222" t="str">
            <v>TRAUMA MATA</v>
          </cell>
        </row>
        <row r="223">
          <cell r="C223" t="str">
            <v>H60</v>
          </cell>
          <cell r="D223" t="str">
            <v>Infeksi Telinga Luar</v>
          </cell>
        </row>
        <row r="224">
          <cell r="C224" t="str">
            <v>H66</v>
          </cell>
          <cell r="D224" t="str">
            <v>Infeksi Telinga Tengah</v>
          </cell>
        </row>
        <row r="225">
          <cell r="C225" t="str">
            <v>H70</v>
          </cell>
          <cell r="D225" t="str">
            <v>Infeksi Mastoid (Mastoiditis)</v>
          </cell>
        </row>
        <row r="226">
          <cell r="C226" t="str">
            <v>H72</v>
          </cell>
          <cell r="D226" t="str">
            <v>Perforasi Gendang Telinga</v>
          </cell>
        </row>
        <row r="227">
          <cell r="C227" t="str">
            <v>H81</v>
          </cell>
          <cell r="D227" t="str">
            <v>Gangguan Fungsi Vestibulum</v>
          </cell>
        </row>
        <row r="228">
          <cell r="C228" t="str">
            <v>H90</v>
          </cell>
          <cell r="D228" t="str">
            <v>Tuli Konduktif Dan Sensorik</v>
          </cell>
        </row>
        <row r="229">
          <cell r="C229" t="str">
            <v>H93</v>
          </cell>
          <cell r="D229" t="str">
            <v>Penyakit Telinga Lainnya</v>
          </cell>
        </row>
        <row r="230">
          <cell r="C230" t="str">
            <v>I00</v>
          </cell>
          <cell r="D230" t="str">
            <v>Demam Rematik Akut</v>
          </cell>
        </row>
        <row r="231">
          <cell r="C231" t="str">
            <v>I09</v>
          </cell>
          <cell r="D231" t="str">
            <v>Penyakit Jantung Rematik Menahun</v>
          </cell>
        </row>
        <row r="232">
          <cell r="C232" t="str">
            <v>I10</v>
          </cell>
          <cell r="D232" t="str">
            <v>Penyakit Darah Tinggi Primer</v>
          </cell>
        </row>
        <row r="233">
          <cell r="C233" t="str">
            <v>I11</v>
          </cell>
          <cell r="D233" t="str">
            <v>Penyakit Jantung Hipertensi</v>
          </cell>
        </row>
        <row r="234">
          <cell r="C234" t="str">
            <v>I15</v>
          </cell>
          <cell r="D234" t="str">
            <v>Penyakit Tekanan Darah Tinggi Sekunder</v>
          </cell>
        </row>
        <row r="235">
          <cell r="C235" t="str">
            <v>I20</v>
          </cell>
          <cell r="D235" t="str">
            <v>Angina Pektoris</v>
          </cell>
        </row>
        <row r="236">
          <cell r="C236" t="str">
            <v>I21</v>
          </cell>
          <cell r="D236" t="str">
            <v>Infark Miokardium Akut</v>
          </cell>
        </row>
        <row r="237">
          <cell r="C237" t="str">
            <v>I25</v>
          </cell>
          <cell r="D237" t="str">
            <v>Penyakit Jantung Iskemik Kronik</v>
          </cell>
        </row>
        <row r="238">
          <cell r="C238" t="str">
            <v>I26</v>
          </cell>
          <cell r="D238" t="str">
            <v>Embolisme Paru - Paru</v>
          </cell>
        </row>
        <row r="239">
          <cell r="C239" t="str">
            <v>I28</v>
          </cell>
          <cell r="D239" t="str">
            <v>Penyakit Pada Peredaran Darah Paru</v>
          </cell>
        </row>
        <row r="240">
          <cell r="C240" t="str">
            <v>I49</v>
          </cell>
          <cell r="D240" t="str">
            <v>Kelainan Irama Jantung</v>
          </cell>
        </row>
        <row r="241">
          <cell r="C241" t="str">
            <v>I50</v>
          </cell>
          <cell r="D241" t="str">
            <v>Gagal Jantung</v>
          </cell>
        </row>
        <row r="242">
          <cell r="C242" t="str">
            <v>I52</v>
          </cell>
          <cell r="D242" t="str">
            <v>Penyakit Jantung Lain</v>
          </cell>
        </row>
        <row r="243">
          <cell r="C243" t="str">
            <v>I60</v>
          </cell>
          <cell r="D243" t="str">
            <v>Perdaraan Subarachnoid</v>
          </cell>
        </row>
        <row r="244">
          <cell r="C244" t="str">
            <v>I61</v>
          </cell>
          <cell r="D244" t="str">
            <v>Perdaraan Intracerebral</v>
          </cell>
        </row>
        <row r="245">
          <cell r="C245" t="str">
            <v>I63</v>
          </cell>
          <cell r="D245" t="str">
            <v>Infark Otak</v>
          </cell>
        </row>
        <row r="246">
          <cell r="C246" t="str">
            <v>I64</v>
          </cell>
          <cell r="D246" t="str">
            <v>Stroke</v>
          </cell>
        </row>
        <row r="247">
          <cell r="C247" t="str">
            <v>I66</v>
          </cell>
          <cell r="D247" t="str">
            <v>Arteriosklerosis Otak</v>
          </cell>
        </row>
        <row r="248">
          <cell r="C248" t="str">
            <v>I67</v>
          </cell>
          <cell r="D248" t="str">
            <v>Penyakit Cerebrovaskuler Lainnya</v>
          </cell>
        </row>
        <row r="249">
          <cell r="C249" t="str">
            <v>I68</v>
          </cell>
          <cell r="D249" t="str">
            <v>Gangguan Cerebrovaskuler Yang Berhubungan Dg Penyakit Lain</v>
          </cell>
        </row>
        <row r="250">
          <cell r="C250" t="str">
            <v>I70</v>
          </cell>
          <cell r="D250" t="str">
            <v>Atherosklerosis</v>
          </cell>
        </row>
        <row r="251">
          <cell r="C251" t="str">
            <v>I74</v>
          </cell>
          <cell r="D251" t="str">
            <v>Emboli Dan Thrombosis Arteri</v>
          </cell>
        </row>
        <row r="252">
          <cell r="C252" t="str">
            <v>I77</v>
          </cell>
          <cell r="D252" t="str">
            <v>Penyakit Lain Pada Arteri dan Arteriol</v>
          </cell>
        </row>
        <row r="253">
          <cell r="C253" t="str">
            <v>I79</v>
          </cell>
          <cell r="D253" t="str">
            <v>Gangguan Arteri,Arteriol dan Kapiler Berhubungan Dg Penyakit Lain</v>
          </cell>
        </row>
        <row r="254">
          <cell r="C254" t="str">
            <v>I80</v>
          </cell>
          <cell r="D254" t="str">
            <v>Flebitis; Trombophlebitis</v>
          </cell>
        </row>
        <row r="255">
          <cell r="C255" t="str">
            <v>I81</v>
          </cell>
          <cell r="D255" t="str">
            <v>Trombosis Vena Portal</v>
          </cell>
        </row>
        <row r="256">
          <cell r="C256" t="str">
            <v>I83</v>
          </cell>
          <cell r="D256" t="str">
            <v>Varises Tungkai</v>
          </cell>
        </row>
        <row r="257">
          <cell r="C257" t="str">
            <v>I84</v>
          </cell>
          <cell r="D257" t="str">
            <v>Wasir</v>
          </cell>
        </row>
        <row r="258">
          <cell r="C258" t="str">
            <v>I87</v>
          </cell>
          <cell r="D258" t="str">
            <v>Penyakit Lain Dari Susunan Peredaran Darah</v>
          </cell>
        </row>
        <row r="259">
          <cell r="C259" t="str">
            <v>J00</v>
          </cell>
          <cell r="D259" t="str">
            <v>Common Cold</v>
          </cell>
        </row>
        <row r="260">
          <cell r="C260" t="str">
            <v>J01</v>
          </cell>
          <cell r="D260" t="str">
            <v>Sinusitis</v>
          </cell>
        </row>
        <row r="261">
          <cell r="C261" t="str">
            <v>J02</v>
          </cell>
          <cell r="D261" t="str">
            <v>Pharingitis</v>
          </cell>
        </row>
        <row r="262">
          <cell r="C262" t="str">
            <v>J03</v>
          </cell>
          <cell r="D262" t="str">
            <v>Tonsilitis</v>
          </cell>
        </row>
        <row r="263">
          <cell r="C263" t="str">
            <v>J04</v>
          </cell>
          <cell r="D263" t="str">
            <v>Laringitis dan Trakeitis akut</v>
          </cell>
        </row>
        <row r="264">
          <cell r="C264" t="str">
            <v>J06</v>
          </cell>
          <cell r="D264" t="str">
            <v>Infeksi Akut Sal Pernafasan Atas</v>
          </cell>
        </row>
        <row r="265">
          <cell r="C265" t="str">
            <v>J10</v>
          </cell>
          <cell r="D265" t="str">
            <v>Influenza disebabkan oleh virus influenza diidentifikasi</v>
          </cell>
        </row>
        <row r="266">
          <cell r="C266" t="str">
            <v>J10S</v>
          </cell>
          <cell r="D266" t="str">
            <v>Suspect Flu Burung</v>
          </cell>
        </row>
        <row r="267">
          <cell r="C267" t="str">
            <v>J11</v>
          </cell>
          <cell r="D267" t="str">
            <v>Influenza, virus tidak diidentifikasi</v>
          </cell>
        </row>
        <row r="268">
          <cell r="C268" t="str">
            <v>J16</v>
          </cell>
          <cell r="D268" t="str">
            <v>Pneumonia Akibat Infeksi Organisme</v>
          </cell>
        </row>
        <row r="269">
          <cell r="C269" t="str">
            <v>J20</v>
          </cell>
          <cell r="D269" t="str">
            <v>Bronkhitis Akut</v>
          </cell>
        </row>
        <row r="270">
          <cell r="C270" t="str">
            <v>J21</v>
          </cell>
          <cell r="D270" t="str">
            <v>Bronkiolitis Akut</v>
          </cell>
        </row>
        <row r="271">
          <cell r="C271" t="str">
            <v>J22</v>
          </cell>
          <cell r="D271" t="str">
            <v>Infeksi Akut Sal Pernafasan Bawah</v>
          </cell>
        </row>
        <row r="272">
          <cell r="C272" t="str">
            <v>J30</v>
          </cell>
          <cell r="D272" t="str">
            <v>Rhinitis Vasomotor Dan Alergi</v>
          </cell>
        </row>
        <row r="273">
          <cell r="C273" t="str">
            <v>J31</v>
          </cell>
          <cell r="D273" t="str">
            <v>Rhinitis, Nasofaringitis Dan Faringitis Menahun</v>
          </cell>
        </row>
        <row r="274">
          <cell r="C274" t="str">
            <v>J33</v>
          </cell>
          <cell r="D274" t="str">
            <v>Sekat Hidung Bengkak Dan Polip Hidung</v>
          </cell>
        </row>
        <row r="275">
          <cell r="C275" t="str">
            <v>J35</v>
          </cell>
          <cell r="D275" t="str">
            <v>Penyakit Tonsil Dan Adenoid Menahun</v>
          </cell>
        </row>
        <row r="276">
          <cell r="C276" t="str">
            <v>J37</v>
          </cell>
          <cell r="D276" t="str">
            <v>Laringitis Dan Laringotrakeitis Kronik</v>
          </cell>
        </row>
        <row r="277">
          <cell r="C277" t="str">
            <v>J39</v>
          </cell>
          <cell r="D277" t="str">
            <v>Peny.Lain Pd Sal.Pernafasan Atas</v>
          </cell>
        </row>
        <row r="278">
          <cell r="C278" t="str">
            <v>J40</v>
          </cell>
          <cell r="D278" t="str">
            <v>Bronchitis Tanpa Keterangan Akut Atau Kronik</v>
          </cell>
        </row>
        <row r="279">
          <cell r="C279" t="str">
            <v>J43</v>
          </cell>
          <cell r="D279" t="str">
            <v>Emphisema</v>
          </cell>
        </row>
        <row r="280">
          <cell r="C280" t="str">
            <v>J44</v>
          </cell>
          <cell r="D280" t="str">
            <v>Penyakit Paru Obstruktif Menahun Lain</v>
          </cell>
        </row>
        <row r="281">
          <cell r="C281" t="str">
            <v>J45</v>
          </cell>
          <cell r="D281" t="str">
            <v>Asma</v>
          </cell>
        </row>
        <row r="282">
          <cell r="C282" t="str">
            <v>J46</v>
          </cell>
          <cell r="D282" t="str">
            <v>Status Asmatikus</v>
          </cell>
        </row>
        <row r="283">
          <cell r="C283" t="str">
            <v>J47</v>
          </cell>
          <cell r="D283" t="str">
            <v>Bronkiektasis</v>
          </cell>
        </row>
        <row r="284">
          <cell r="C284" t="str">
            <v>J80</v>
          </cell>
          <cell r="D284" t="str">
            <v>SARS</v>
          </cell>
        </row>
        <row r="285">
          <cell r="C285" t="str">
            <v>J81</v>
          </cell>
          <cell r="D285" t="str">
            <v>Odem Paru</v>
          </cell>
        </row>
        <row r="286">
          <cell r="C286" t="str">
            <v>J90</v>
          </cell>
          <cell r="D286" t="str">
            <v>Efusi Pleura</v>
          </cell>
        </row>
        <row r="287">
          <cell r="C287" t="str">
            <v>J93</v>
          </cell>
          <cell r="D287" t="str">
            <v>Pneumothorak</v>
          </cell>
        </row>
        <row r="288">
          <cell r="C288" t="str">
            <v>J98</v>
          </cell>
          <cell r="D288" t="str">
            <v>Peny.Lain Dr Sal.Pernafasan</v>
          </cell>
        </row>
        <row r="289">
          <cell r="C289" t="str">
            <v>K00</v>
          </cell>
          <cell r="D289" t="str">
            <v>Gangguan perkembangan dan erupsi gigi</v>
          </cell>
        </row>
        <row r="290">
          <cell r="C290" t="str">
            <v>K00.1</v>
          </cell>
          <cell r="D290" t="str">
            <v>Kelebihan Gigi</v>
          </cell>
        </row>
        <row r="291">
          <cell r="C291" t="str">
            <v>K00.4</v>
          </cell>
          <cell r="D291" t="str">
            <v>Enamel Hipoplasia</v>
          </cell>
        </row>
        <row r="292">
          <cell r="C292" t="str">
            <v>K01.1</v>
          </cell>
          <cell r="D292" t="str">
            <v>Gigi Impaksi</v>
          </cell>
        </row>
        <row r="293">
          <cell r="C293" t="str">
            <v>K02</v>
          </cell>
          <cell r="D293" t="str">
            <v>Karies Gigi</v>
          </cell>
        </row>
        <row r="294">
          <cell r="C294" t="str">
            <v>K03.3</v>
          </cell>
          <cell r="D294" t="str">
            <v>Dental Granuloma</v>
          </cell>
        </row>
        <row r="295">
          <cell r="C295" t="str">
            <v>K03.6</v>
          </cell>
          <cell r="D295" t="str">
            <v>Calculus, Plak</v>
          </cell>
        </row>
        <row r="296">
          <cell r="C296" t="str">
            <v>K03.8</v>
          </cell>
          <cell r="D296" t="str">
            <v>Dentin Sensitif</v>
          </cell>
        </row>
        <row r="297">
          <cell r="C297" t="str">
            <v>K04.0</v>
          </cell>
          <cell r="D297" t="str">
            <v>Pulpitis</v>
          </cell>
        </row>
        <row r="298">
          <cell r="C298" t="str">
            <v>K04.1</v>
          </cell>
          <cell r="D298" t="str">
            <v>Nekrosis Pulpa</v>
          </cell>
        </row>
        <row r="299">
          <cell r="C299" t="str">
            <v>K04.2</v>
          </cell>
          <cell r="D299" t="str">
            <v>Degenerasi Pulpa</v>
          </cell>
        </row>
        <row r="300">
          <cell r="C300" t="str">
            <v>K04.3</v>
          </cell>
          <cell r="D300" t="str">
            <v>Kelainan Pd Pulpa</v>
          </cell>
        </row>
        <row r="301">
          <cell r="C301" t="str">
            <v>K04.4</v>
          </cell>
          <cell r="D301" t="str">
            <v>Periodontitis Apikalis Akut</v>
          </cell>
        </row>
        <row r="302">
          <cell r="C302" t="str">
            <v>K04.5</v>
          </cell>
          <cell r="D302" t="str">
            <v>Periodontitis Apikalis Kronis</v>
          </cell>
        </row>
        <row r="303">
          <cell r="C303" t="str">
            <v>K04.6</v>
          </cell>
          <cell r="D303" t="str">
            <v>Abses Periapikal Melibatkan Sinus</v>
          </cell>
        </row>
        <row r="304">
          <cell r="C304" t="str">
            <v>K04.7</v>
          </cell>
          <cell r="D304" t="str">
            <v>Abses Periapikal Tdk Mlbtkan Sinus</v>
          </cell>
        </row>
        <row r="305">
          <cell r="C305" t="str">
            <v>K04.8</v>
          </cell>
          <cell r="D305" t="str">
            <v>Kista Radikuler</v>
          </cell>
        </row>
        <row r="306">
          <cell r="C306" t="str">
            <v>K04.9</v>
          </cell>
          <cell r="D306" t="str">
            <v>Peny.Pulpa &amp; Jar.Periapikal</v>
          </cell>
        </row>
        <row r="307">
          <cell r="C307" t="str">
            <v>K05</v>
          </cell>
          <cell r="D307" t="str">
            <v>Gingivitis &amp; Peny.Periodental</v>
          </cell>
        </row>
        <row r="308">
          <cell r="C308" t="str">
            <v>K05.0</v>
          </cell>
          <cell r="D308" t="str">
            <v>Gingivitis Akut</v>
          </cell>
        </row>
        <row r="309">
          <cell r="C309" t="str">
            <v>K05.1</v>
          </cell>
          <cell r="D309" t="str">
            <v>Gingivitis Kronis</v>
          </cell>
        </row>
        <row r="310">
          <cell r="C310" t="str">
            <v>K05.2</v>
          </cell>
          <cell r="D310" t="str">
            <v>Periodontitis Akut</v>
          </cell>
        </row>
        <row r="311">
          <cell r="C311" t="str">
            <v>K05.3</v>
          </cell>
          <cell r="D311" t="str">
            <v>Periodontitis Kronis</v>
          </cell>
        </row>
        <row r="312">
          <cell r="C312" t="str">
            <v>K06</v>
          </cell>
          <cell r="D312" t="str">
            <v>Kelaianan lain dari Ginggiva &amp; Edentulous alveolar ridge</v>
          </cell>
        </row>
        <row r="313">
          <cell r="C313" t="str">
            <v>K06.1</v>
          </cell>
          <cell r="D313" t="str">
            <v>Enlargment Gingiva</v>
          </cell>
        </row>
        <row r="314">
          <cell r="C314" t="str">
            <v>K06.2</v>
          </cell>
          <cell r="D314" t="str">
            <v>Lesi Pd Gingiva &amp; Edentulous Ridge K/ Trauma</v>
          </cell>
        </row>
        <row r="315">
          <cell r="C315" t="str">
            <v>K06.8</v>
          </cell>
          <cell r="D315" t="str">
            <v>Peny Tdk Spesifik Pd Gingiva &amp; Edentulous Ridge</v>
          </cell>
        </row>
        <row r="316">
          <cell r="C316" t="str">
            <v>K07</v>
          </cell>
          <cell r="D316" t="str">
            <v>Peny.Rongga Mulut,Kel.Ludah,Rahang</v>
          </cell>
        </row>
        <row r="317">
          <cell r="C317" t="str">
            <v>K07.4</v>
          </cell>
          <cell r="D317" t="str">
            <v>Maloklusi</v>
          </cell>
        </row>
        <row r="318">
          <cell r="C318" t="str">
            <v>K10</v>
          </cell>
          <cell r="D318" t="str">
            <v>Kelainan Mulut Akibat Gigitan</v>
          </cell>
        </row>
        <row r="319">
          <cell r="C319" t="str">
            <v>K11</v>
          </cell>
          <cell r="D319" t="str">
            <v>Kelaianan Pada Kelenjar Ludah</v>
          </cell>
        </row>
        <row r="320">
          <cell r="C320" t="str">
            <v>K12</v>
          </cell>
          <cell r="D320" t="str">
            <v>Stomatitis Dan Luka Pada Lidah</v>
          </cell>
        </row>
        <row r="321">
          <cell r="C321" t="str">
            <v>K13</v>
          </cell>
          <cell r="D321" t="str">
            <v>Peny Bibir Dan Mukosa Mulut</v>
          </cell>
        </row>
        <row r="322">
          <cell r="C322" t="str">
            <v>K13.0</v>
          </cell>
          <cell r="D322" t="str">
            <v>Peny Pd Bibir</v>
          </cell>
        </row>
        <row r="323">
          <cell r="C323" t="str">
            <v>K13.1</v>
          </cell>
          <cell r="D323" t="str">
            <v>Bentukan Gigitan Gigi Pd Pipi&amp;Lidah</v>
          </cell>
        </row>
        <row r="324">
          <cell r="C324" t="str">
            <v>K13.2</v>
          </cell>
          <cell r="D324" t="str">
            <v>Leukoplakia</v>
          </cell>
        </row>
        <row r="325">
          <cell r="C325" t="str">
            <v>K14</v>
          </cell>
          <cell r="D325" t="str">
            <v>Kelainan Pada Lidah</v>
          </cell>
        </row>
        <row r="326">
          <cell r="C326" t="str">
            <v>K14.0</v>
          </cell>
          <cell r="D326" t="str">
            <v>Keradangan Daerah Faring</v>
          </cell>
        </row>
        <row r="327">
          <cell r="C327" t="str">
            <v>K20</v>
          </cell>
          <cell r="D327" t="str">
            <v>Oesophagisis</v>
          </cell>
        </row>
        <row r="328">
          <cell r="C328" t="str">
            <v>K25</v>
          </cell>
          <cell r="D328" t="str">
            <v>Ulkus Peptik</v>
          </cell>
        </row>
        <row r="329">
          <cell r="C329" t="str">
            <v>K29</v>
          </cell>
          <cell r="D329" t="str">
            <v>Gastritis Dan Duodenitis</v>
          </cell>
        </row>
        <row r="330">
          <cell r="C330" t="str">
            <v>K30</v>
          </cell>
          <cell r="D330" t="str">
            <v>Gangguan Faal Lain Pada Alat Pencernaan</v>
          </cell>
        </row>
        <row r="331">
          <cell r="C331" t="str">
            <v>K35</v>
          </cell>
          <cell r="D331" t="str">
            <v>Appendicitis Akut</v>
          </cell>
        </row>
        <row r="332">
          <cell r="C332" t="str">
            <v>K36</v>
          </cell>
          <cell r="D332" t="str">
            <v>Appendisitis (Kronik,Kambuhan) Lainnya</v>
          </cell>
        </row>
        <row r="333">
          <cell r="C333" t="str">
            <v>K4</v>
          </cell>
          <cell r="D333" t="str">
            <v>Kunjungan K4</v>
          </cell>
        </row>
        <row r="334">
          <cell r="C334" t="str">
            <v>K40</v>
          </cell>
          <cell r="D334" t="str">
            <v>Hernia Inguinalis</v>
          </cell>
        </row>
        <row r="335">
          <cell r="C335" t="str">
            <v>K42</v>
          </cell>
          <cell r="D335" t="str">
            <v>Hernia Umbilikalis</v>
          </cell>
        </row>
        <row r="336">
          <cell r="C336" t="str">
            <v>K45</v>
          </cell>
          <cell r="D336" t="str">
            <v>Hernia Perut Lainnya</v>
          </cell>
        </row>
        <row r="337">
          <cell r="C337" t="str">
            <v>K46</v>
          </cell>
          <cell r="D337" t="str">
            <v>Hernia Perut Yang Tidak Spesifik</v>
          </cell>
        </row>
        <row r="338">
          <cell r="C338" t="str">
            <v>K52</v>
          </cell>
          <cell r="D338" t="str">
            <v>Gastroenteritis Dan Colitis Lainnya Yang Bukan Karena Infeksi</v>
          </cell>
        </row>
        <row r="339">
          <cell r="C339" t="str">
            <v>K56</v>
          </cell>
          <cell r="D339" t="str">
            <v>Ileus Paralytic Dan Obstruksi Usus Bukan Hernia</v>
          </cell>
        </row>
        <row r="340">
          <cell r="C340" t="str">
            <v>K57</v>
          </cell>
          <cell r="D340" t="str">
            <v>Diverticulum Usus</v>
          </cell>
        </row>
        <row r="341">
          <cell r="C341" t="str">
            <v>K60</v>
          </cell>
          <cell r="D341" t="str">
            <v>Fissure Dan Fistula Pada Area Anal Dan Rectum</v>
          </cell>
        </row>
        <row r="342">
          <cell r="C342" t="str">
            <v>K62</v>
          </cell>
          <cell r="D342" t="str">
            <v>Kelainan Anus Dan Rectum Lainnya</v>
          </cell>
        </row>
        <row r="343">
          <cell r="C343" t="str">
            <v>K63</v>
          </cell>
          <cell r="D343" t="str">
            <v>Kelainan Dari Usus Lainnya</v>
          </cell>
        </row>
        <row r="344">
          <cell r="C344" t="str">
            <v>K65</v>
          </cell>
          <cell r="D344" t="str">
            <v>Peritonitis</v>
          </cell>
        </row>
        <row r="345">
          <cell r="C345" t="str">
            <v>K74</v>
          </cell>
          <cell r="D345" t="str">
            <v>Chirrhosis Hepatic</v>
          </cell>
        </row>
        <row r="346">
          <cell r="C346" t="str">
            <v>K76</v>
          </cell>
          <cell r="D346" t="str">
            <v>Kelainan Liver Lainnya</v>
          </cell>
        </row>
        <row r="347">
          <cell r="C347" t="str">
            <v>K80</v>
          </cell>
          <cell r="D347" t="str">
            <v>Cholelithiasis</v>
          </cell>
        </row>
        <row r="348">
          <cell r="C348" t="str">
            <v>K83</v>
          </cell>
          <cell r="D348" t="str">
            <v>Gangguan Saluran Empedu Yang Lainnya</v>
          </cell>
        </row>
        <row r="349">
          <cell r="C349" t="str">
            <v>K90</v>
          </cell>
          <cell r="D349" t="str">
            <v>Malabsorsi Usus</v>
          </cell>
        </row>
        <row r="350">
          <cell r="C350" t="str">
            <v>K92.0</v>
          </cell>
          <cell r="D350" t="str">
            <v>Haematemesis</v>
          </cell>
        </row>
        <row r="351">
          <cell r="C351" t="str">
            <v>K92.1</v>
          </cell>
          <cell r="D351" t="str">
            <v>Maelena</v>
          </cell>
        </row>
        <row r="352">
          <cell r="C352" t="str">
            <v>L01</v>
          </cell>
          <cell r="D352" t="str">
            <v>Impetigo</v>
          </cell>
        </row>
        <row r="353">
          <cell r="C353" t="str">
            <v>L02</v>
          </cell>
          <cell r="D353" t="str">
            <v>Furunkel,Karbunkel</v>
          </cell>
        </row>
        <row r="354">
          <cell r="C354" t="str">
            <v>L03</v>
          </cell>
          <cell r="D354" t="str">
            <v>Sellulitis</v>
          </cell>
        </row>
        <row r="355">
          <cell r="C355" t="str">
            <v>L04</v>
          </cell>
          <cell r="D355" t="str">
            <v>Limphadenitis Akut</v>
          </cell>
        </row>
        <row r="356">
          <cell r="C356" t="str">
            <v>L08</v>
          </cell>
          <cell r="D356" t="str">
            <v>Infeksi Kulit &amp; Jaringan Di Bawah Kulit</v>
          </cell>
        </row>
        <row r="357">
          <cell r="C357" t="str">
            <v>L20</v>
          </cell>
          <cell r="D357" t="str">
            <v>Dermatitis Atopik,Eksim,Neurodermatitis</v>
          </cell>
        </row>
        <row r="358">
          <cell r="C358" t="str">
            <v>L21</v>
          </cell>
          <cell r="D358" t="str">
            <v>Dermatitis Seboroik</v>
          </cell>
        </row>
        <row r="359">
          <cell r="C359" t="str">
            <v>L22</v>
          </cell>
          <cell r="D359" t="str">
            <v>Diaper's Rash</v>
          </cell>
        </row>
        <row r="360">
          <cell r="C360" t="str">
            <v>L23</v>
          </cell>
          <cell r="D360" t="str">
            <v>Penyakit Kulit Alergi</v>
          </cell>
        </row>
        <row r="361">
          <cell r="C361" t="str">
            <v>L24</v>
          </cell>
          <cell r="D361" t="str">
            <v>Penyakit Kulit Infeksi</v>
          </cell>
        </row>
        <row r="362">
          <cell r="C362" t="str">
            <v>L25</v>
          </cell>
          <cell r="D362" t="str">
            <v>Dermatitis Kontak Tdk Spesifik</v>
          </cell>
        </row>
        <row r="363">
          <cell r="C363" t="str">
            <v>L29</v>
          </cell>
          <cell r="D363" t="str">
            <v>Pruritus</v>
          </cell>
        </row>
        <row r="364">
          <cell r="C364" t="str">
            <v>L30</v>
          </cell>
          <cell r="D364" t="str">
            <v>Dermatitis Lainnya</v>
          </cell>
        </row>
        <row r="365">
          <cell r="C365" t="str">
            <v>L30.F</v>
          </cell>
          <cell r="D365" t="str">
            <v>Frambusia</v>
          </cell>
        </row>
        <row r="366">
          <cell r="C366" t="str">
            <v>L40</v>
          </cell>
          <cell r="D366" t="str">
            <v>Psoriasis</v>
          </cell>
        </row>
        <row r="367">
          <cell r="C367" t="str">
            <v>L50</v>
          </cell>
          <cell r="D367" t="str">
            <v>Urticaria</v>
          </cell>
        </row>
        <row r="368">
          <cell r="C368" t="str">
            <v>L55</v>
          </cell>
          <cell r="D368" t="str">
            <v>Sunburn</v>
          </cell>
        </row>
        <row r="369">
          <cell r="C369" t="str">
            <v>L63</v>
          </cell>
          <cell r="D369" t="str">
            <v>Alopesia</v>
          </cell>
        </row>
        <row r="370">
          <cell r="C370" t="str">
            <v>L70</v>
          </cell>
          <cell r="D370" t="str">
            <v>Jerawat</v>
          </cell>
        </row>
        <row r="371">
          <cell r="C371" t="str">
            <v>L74</v>
          </cell>
          <cell r="D371" t="str">
            <v>Keringat Buntet,Miliaria</v>
          </cell>
        </row>
        <row r="372">
          <cell r="C372" t="str">
            <v>L80</v>
          </cell>
          <cell r="D372" t="str">
            <v>Vitiligo</v>
          </cell>
        </row>
        <row r="373">
          <cell r="C373" t="str">
            <v>L89</v>
          </cell>
          <cell r="D373" t="str">
            <v>Decubitus</v>
          </cell>
        </row>
        <row r="374">
          <cell r="C374" t="str">
            <v>L91.0</v>
          </cell>
          <cell r="D374" t="str">
            <v>Keloid Scar</v>
          </cell>
        </row>
        <row r="375">
          <cell r="C375" t="str">
            <v>L93</v>
          </cell>
          <cell r="D375" t="str">
            <v>SLE</v>
          </cell>
        </row>
        <row r="376">
          <cell r="C376" t="str">
            <v>L94</v>
          </cell>
          <cell r="D376" t="str">
            <v>Gangguan Jaringan Lunak Lainnya</v>
          </cell>
        </row>
        <row r="377">
          <cell r="C377" t="str">
            <v>L99*</v>
          </cell>
          <cell r="D377" t="str">
            <v>Gangguan Kulit Dan Jaringan Lunak Akibat Penyakit Lain</v>
          </cell>
        </row>
        <row r="378">
          <cell r="C378" t="str">
            <v>M06</v>
          </cell>
          <cell r="D378" t="str">
            <v>Rematik Arthritis Lain</v>
          </cell>
        </row>
        <row r="379">
          <cell r="C379" t="str">
            <v>M10</v>
          </cell>
          <cell r="D379" t="str">
            <v>GOUT</v>
          </cell>
        </row>
        <row r="380">
          <cell r="C380" t="str">
            <v>M13</v>
          </cell>
          <cell r="D380" t="str">
            <v>Peny.Pd Sistem Otot &amp; Jar.Pengikat</v>
          </cell>
        </row>
        <row r="381">
          <cell r="C381" t="str">
            <v>M25.0</v>
          </cell>
          <cell r="D381" t="str">
            <v>Perdarahan Dalam Sendi</v>
          </cell>
        </row>
        <row r="382">
          <cell r="C382" t="str">
            <v>M32</v>
          </cell>
          <cell r="D382" t="str">
            <v>Sistemik Lupus Erythematosus</v>
          </cell>
        </row>
        <row r="383">
          <cell r="C383" t="str">
            <v>M36*</v>
          </cell>
          <cell r="D383" t="str">
            <v>Gangguan Sistemik Jaringan Pengikat Yg Berhubungan Dg Penyakit Lain</v>
          </cell>
        </row>
        <row r="384">
          <cell r="C384" t="str">
            <v>M40.0</v>
          </cell>
          <cell r="D384" t="str">
            <v>Kyphosis</v>
          </cell>
        </row>
        <row r="385">
          <cell r="C385" t="str">
            <v>M41</v>
          </cell>
          <cell r="D385" t="str">
            <v>Skoliosis</v>
          </cell>
        </row>
        <row r="386">
          <cell r="C386" t="str">
            <v>M43</v>
          </cell>
          <cell r="D386" t="str">
            <v>Rematik Termasuk Tulang Belakang</v>
          </cell>
        </row>
        <row r="387">
          <cell r="C387" t="str">
            <v>M51</v>
          </cell>
          <cell r="D387" t="str">
            <v>Ankilos Tulang Belakang</v>
          </cell>
        </row>
        <row r="388">
          <cell r="C388" t="str">
            <v>M53</v>
          </cell>
          <cell r="D388" t="str">
            <v>Penyakit Tulang Belakang Lain</v>
          </cell>
        </row>
        <row r="389">
          <cell r="C389" t="str">
            <v>M62</v>
          </cell>
          <cell r="D389" t="str">
            <v>Gangguan Pada Jaringan Otot  Yang Lainnya</v>
          </cell>
        </row>
        <row r="390">
          <cell r="C390" t="str">
            <v>M67</v>
          </cell>
          <cell r="D390" t="str">
            <v>Gangguan Tendon Dan Synovial Yang Lainnya</v>
          </cell>
        </row>
        <row r="391">
          <cell r="C391" t="str">
            <v>M80</v>
          </cell>
          <cell r="D391" t="str">
            <v>Osteoporosis</v>
          </cell>
        </row>
        <row r="392">
          <cell r="C392" t="str">
            <v>M86</v>
          </cell>
          <cell r="D392" t="str">
            <v>Osteomyelitis</v>
          </cell>
        </row>
        <row r="393">
          <cell r="C393" t="str">
            <v>N04</v>
          </cell>
          <cell r="D393" t="str">
            <v>Syndroma Nephrotic</v>
          </cell>
        </row>
        <row r="394">
          <cell r="C394" t="str">
            <v>N17</v>
          </cell>
          <cell r="D394" t="str">
            <v>Gagal Ginjal Akut</v>
          </cell>
        </row>
        <row r="395">
          <cell r="C395" t="str">
            <v>N18</v>
          </cell>
          <cell r="D395" t="str">
            <v>Gagal Ginjal Kronik</v>
          </cell>
        </row>
        <row r="396">
          <cell r="C396" t="str">
            <v>N20</v>
          </cell>
          <cell r="D396" t="str">
            <v>Batu Ginjal Maupun Pada Ureter</v>
          </cell>
        </row>
        <row r="397">
          <cell r="C397" t="str">
            <v>N23</v>
          </cell>
          <cell r="D397" t="str">
            <v>Kolik Ginjal Tdk Spesifik</v>
          </cell>
        </row>
        <row r="398">
          <cell r="C398" t="str">
            <v>N28</v>
          </cell>
          <cell r="D398" t="str">
            <v>Neprhitis, Sindroma Nefrotik Dan Nefrosis</v>
          </cell>
        </row>
        <row r="399">
          <cell r="C399" t="str">
            <v>N29</v>
          </cell>
          <cell r="D399" t="str">
            <v>Batu Saluran kencing</v>
          </cell>
        </row>
        <row r="400">
          <cell r="C400" t="str">
            <v>N30</v>
          </cell>
          <cell r="D400" t="str">
            <v>Radang Kandung Kencing</v>
          </cell>
        </row>
        <row r="401">
          <cell r="C401" t="str">
            <v>N34</v>
          </cell>
          <cell r="D401" t="str">
            <v>Radang Dan Sindrom Urethritis</v>
          </cell>
        </row>
        <row r="402">
          <cell r="C402" t="str">
            <v>N39</v>
          </cell>
          <cell r="D402" t="str">
            <v>Penyakit Pd Sistem Saluran Kencing</v>
          </cell>
        </row>
        <row r="403">
          <cell r="C403" t="str">
            <v>N40</v>
          </cell>
          <cell r="D403" t="str">
            <v>Prostat Hiperplasi</v>
          </cell>
        </row>
        <row r="404">
          <cell r="C404" t="str">
            <v>N43</v>
          </cell>
          <cell r="D404" t="str">
            <v>Hidrokel Dan Spermatokel</v>
          </cell>
        </row>
        <row r="405">
          <cell r="C405" t="str">
            <v>N46</v>
          </cell>
          <cell r="D405" t="str">
            <v>Kemandulan Laki-Laki</v>
          </cell>
        </row>
        <row r="406">
          <cell r="C406" t="str">
            <v>N47</v>
          </cell>
          <cell r="D406" t="str">
            <v>Pimosis Dan Parapimosis</v>
          </cell>
        </row>
        <row r="407">
          <cell r="C407" t="str">
            <v>N50</v>
          </cell>
          <cell r="D407" t="str">
            <v>Penyakit Alat Kelamin Laki-Laki Lain</v>
          </cell>
        </row>
        <row r="408">
          <cell r="C408" t="str">
            <v>N61</v>
          </cell>
          <cell r="D408" t="str">
            <v>Mastitis</v>
          </cell>
        </row>
        <row r="409">
          <cell r="C409" t="str">
            <v>N64</v>
          </cell>
          <cell r="D409" t="str">
            <v>Penyakit Payudara Lainnya</v>
          </cell>
        </row>
        <row r="410">
          <cell r="C410" t="str">
            <v>N71</v>
          </cell>
          <cell r="D410" t="str">
            <v>Penyakit Peradangan Pada Rahim,Kec Leher Rahim</v>
          </cell>
        </row>
        <row r="411">
          <cell r="C411" t="str">
            <v>N73</v>
          </cell>
          <cell r="D411" t="str">
            <v>Peradangan Panggul Pada Wanita</v>
          </cell>
        </row>
        <row r="412">
          <cell r="C412" t="str">
            <v>N74</v>
          </cell>
          <cell r="D412" t="str">
            <v>Radang Panggul Pd Wanita Yg Berhubungan Penyakit Lain</v>
          </cell>
        </row>
        <row r="413">
          <cell r="C413" t="str">
            <v>N76</v>
          </cell>
          <cell r="D413" t="str">
            <v>Penyakit Peradangan Vagina Dan Vulva</v>
          </cell>
        </row>
        <row r="414">
          <cell r="C414" t="str">
            <v>N81</v>
          </cell>
          <cell r="D414" t="str">
            <v>Prolap Uteri</v>
          </cell>
        </row>
        <row r="415">
          <cell r="C415" t="str">
            <v>N89</v>
          </cell>
          <cell r="D415" t="str">
            <v>Bukan peradangan vagina lain (Lekorea)</v>
          </cell>
        </row>
        <row r="416">
          <cell r="C416" t="str">
            <v>N91</v>
          </cell>
          <cell r="D416" t="str">
            <v>Gangguan Haid (Kurang)</v>
          </cell>
        </row>
        <row r="417">
          <cell r="C417" t="str">
            <v>N92</v>
          </cell>
          <cell r="D417" t="str">
            <v>Gangguan Haid (Banyak)</v>
          </cell>
        </row>
        <row r="418">
          <cell r="C418" t="str">
            <v>N93</v>
          </cell>
          <cell r="D418" t="str">
            <v>Perdarahan Abnormal Rahim Dan Vagina</v>
          </cell>
        </row>
        <row r="419">
          <cell r="C419" t="str">
            <v>N94</v>
          </cell>
          <cell r="D419" t="str">
            <v>Nyeri Haid (Dismenorrhoe)</v>
          </cell>
        </row>
        <row r="420">
          <cell r="C420" t="str">
            <v>N94.4</v>
          </cell>
          <cell r="D420" t="str">
            <v>Dismenorea primer</v>
          </cell>
        </row>
        <row r="421">
          <cell r="C421" t="str">
            <v>N94.5</v>
          </cell>
          <cell r="D421" t="str">
            <v>Dismenorea sekunder</v>
          </cell>
        </row>
        <row r="422">
          <cell r="C422" t="str">
            <v>N94.9</v>
          </cell>
          <cell r="D422" t="str">
            <v>Penyakit alat kelamin perempuan lain</v>
          </cell>
        </row>
        <row r="423">
          <cell r="C423" t="str">
            <v>N95</v>
          </cell>
          <cell r="D423" t="str">
            <v>Gangguan Menopause dan Perimenopause</v>
          </cell>
        </row>
        <row r="424">
          <cell r="C424" t="str">
            <v>N97</v>
          </cell>
          <cell r="D424" t="str">
            <v>Kemandulan Pada Wanita</v>
          </cell>
        </row>
        <row r="425">
          <cell r="C425" t="str">
            <v>O02</v>
          </cell>
          <cell r="D425" t="str">
            <v>Bentuk Kehamilan Lain</v>
          </cell>
        </row>
        <row r="426">
          <cell r="C426" t="str">
            <v>O03</v>
          </cell>
          <cell r="D426" t="str">
            <v>Keguguran Spontan.</v>
          </cell>
        </row>
        <row r="427">
          <cell r="C427" t="str">
            <v>O03.I</v>
          </cell>
          <cell r="D427" t="str">
            <v>Abortus Inkompletus</v>
          </cell>
        </row>
        <row r="428">
          <cell r="C428" t="str">
            <v>O04</v>
          </cell>
          <cell r="D428" t="str">
            <v>Pengguguran Atas Indikasi Sah</v>
          </cell>
        </row>
        <row r="429">
          <cell r="C429" t="str">
            <v>O05</v>
          </cell>
          <cell r="D429" t="str">
            <v>Pengguguran Atas Indikasi Tidak Sah</v>
          </cell>
        </row>
        <row r="430">
          <cell r="C430" t="str">
            <v>O06</v>
          </cell>
          <cell r="D430" t="str">
            <v>Abortus Imminens</v>
          </cell>
        </row>
        <row r="431">
          <cell r="C431" t="str">
            <v>O11</v>
          </cell>
          <cell r="D431" t="str">
            <v>Pre Eklampsia</v>
          </cell>
        </row>
        <row r="432">
          <cell r="C432" t="str">
            <v>O15</v>
          </cell>
          <cell r="D432" t="str">
            <v>Keracunan Kehamilan (Eklampsia)</v>
          </cell>
        </row>
        <row r="433">
          <cell r="C433" t="str">
            <v>O16</v>
          </cell>
          <cell r="D433" t="str">
            <v>Hipertensi Tdk Spesifik Pada Kehamilan</v>
          </cell>
        </row>
        <row r="434">
          <cell r="C434" t="str">
            <v>O20</v>
          </cell>
          <cell r="D434" t="str">
            <v>APB / HPP / Pendarahan Pd Kehamilan Muda</v>
          </cell>
        </row>
        <row r="435">
          <cell r="C435" t="str">
            <v>O21</v>
          </cell>
          <cell r="D435" t="str">
            <v>Hyperemesis</v>
          </cell>
        </row>
        <row r="436">
          <cell r="C436" t="str">
            <v>O21.0</v>
          </cell>
          <cell r="D436" t="str">
            <v>Mild hiperemesis gravidarum</v>
          </cell>
        </row>
        <row r="437">
          <cell r="C437" t="str">
            <v>O21.1</v>
          </cell>
          <cell r="D437" t="str">
            <v>Hiperemesis gravidarum dengan gangguan metabolik</v>
          </cell>
        </row>
        <row r="438">
          <cell r="C438" t="str">
            <v>O21.2</v>
          </cell>
          <cell r="D438" t="str">
            <v>Akhir muntah kehamilan</v>
          </cell>
        </row>
        <row r="439">
          <cell r="C439" t="str">
            <v>O21.8</v>
          </cell>
          <cell r="D439" t="str">
            <v>Rumit muntah lain kehamilan</v>
          </cell>
        </row>
        <row r="440">
          <cell r="C440" t="str">
            <v>O21.9</v>
          </cell>
          <cell r="D440" t="str">
            <v>Muntah kehamilan, tidak ditentukan</v>
          </cell>
        </row>
        <row r="441">
          <cell r="C441" t="str">
            <v>O23</v>
          </cell>
          <cell r="D441" t="str">
            <v>Infeksi Alat Kencing Pada Kehamilan</v>
          </cell>
        </row>
        <row r="442">
          <cell r="C442" t="str">
            <v>O24</v>
          </cell>
          <cell r="D442" t="str">
            <v>DM Pada Kehamilan</v>
          </cell>
        </row>
        <row r="443">
          <cell r="C443" t="str">
            <v>O25</v>
          </cell>
          <cell r="D443" t="str">
            <v>KEP Pada Kehamilan</v>
          </cell>
        </row>
        <row r="444">
          <cell r="C444" t="str">
            <v>O26</v>
          </cell>
          <cell r="D444" t="str">
            <v>Penyulit Kehamilan</v>
          </cell>
        </row>
        <row r="445">
          <cell r="C445" t="str">
            <v>O28.8</v>
          </cell>
          <cell r="D445" t="str">
            <v>Kehamilan Resti lain-lain</v>
          </cell>
        </row>
        <row r="446">
          <cell r="C446" t="str">
            <v>O30</v>
          </cell>
          <cell r="D446" t="str">
            <v>Kehamilan Ganda</v>
          </cell>
        </row>
        <row r="447">
          <cell r="C447" t="str">
            <v>O42</v>
          </cell>
          <cell r="D447" t="str">
            <v>KPD</v>
          </cell>
        </row>
        <row r="448">
          <cell r="C448" t="str">
            <v>O44</v>
          </cell>
          <cell r="D448" t="str">
            <v>Plasenta Praevia</v>
          </cell>
        </row>
        <row r="449">
          <cell r="C449" t="str">
            <v>O44.0</v>
          </cell>
          <cell r="D449" t="str">
            <v>Plasenta praevia ditetapkan sebagai tanpa perdarahan</v>
          </cell>
        </row>
        <row r="450">
          <cell r="C450" t="str">
            <v>O44.1</v>
          </cell>
          <cell r="D450" t="str">
            <v>Plasenta praevia dengan perdarahan</v>
          </cell>
        </row>
        <row r="451">
          <cell r="C451" t="str">
            <v>O45</v>
          </cell>
          <cell r="D451" t="str">
            <v>Solutio Plasenta</v>
          </cell>
        </row>
        <row r="452">
          <cell r="C452" t="str">
            <v>O45.0</v>
          </cell>
          <cell r="D452" t="str">
            <v>Pemisahan prematur plasenta dengan koagulasi cacat</v>
          </cell>
        </row>
        <row r="453">
          <cell r="C453" t="str">
            <v>O45.8</v>
          </cell>
          <cell r="D453" t="str">
            <v>Lain pemisahan plasenta prematur</v>
          </cell>
        </row>
        <row r="454">
          <cell r="C454" t="str">
            <v>O45.9</v>
          </cell>
          <cell r="D454" t="str">
            <v>Pemisahan prematur plasenta, tidak ditentukan</v>
          </cell>
        </row>
        <row r="455">
          <cell r="C455" t="str">
            <v>O46</v>
          </cell>
          <cell r="D455" t="str">
            <v>Perdarahan Antepartum (menjelang persalinan)</v>
          </cell>
        </row>
        <row r="456">
          <cell r="C456" t="str">
            <v>O47</v>
          </cell>
          <cell r="D456" t="str">
            <v>His Palsu</v>
          </cell>
        </row>
        <row r="457">
          <cell r="C457" t="str">
            <v>O60</v>
          </cell>
          <cell r="D457" t="str">
            <v>Partus Prematur</v>
          </cell>
        </row>
        <row r="458">
          <cell r="C458" t="str">
            <v>O61</v>
          </cell>
          <cell r="D458" t="str">
            <v>Kegagalan Induksi</v>
          </cell>
        </row>
        <row r="459">
          <cell r="C459" t="str">
            <v>O63</v>
          </cell>
          <cell r="D459" t="str">
            <v>Partus Lama</v>
          </cell>
        </row>
        <row r="460">
          <cell r="C460" t="str">
            <v>O64</v>
          </cell>
          <cell r="D460" t="str">
            <v>Rintangan persalinan Malposisi</v>
          </cell>
        </row>
        <row r="461">
          <cell r="C461" t="str">
            <v>O65</v>
          </cell>
          <cell r="D461" t="str">
            <v>CPD</v>
          </cell>
        </row>
        <row r="462">
          <cell r="C462" t="str">
            <v>O65.8</v>
          </cell>
          <cell r="D462" t="str">
            <v>Panggul sempit</v>
          </cell>
        </row>
        <row r="463">
          <cell r="C463" t="str">
            <v>O68</v>
          </cell>
          <cell r="D463" t="str">
            <v>Fetal Distress</v>
          </cell>
        </row>
        <row r="464">
          <cell r="C464" t="str">
            <v>O70</v>
          </cell>
          <cell r="D464" t="str">
            <v>Robekan Perineum</v>
          </cell>
        </row>
        <row r="465">
          <cell r="C465" t="str">
            <v>O72</v>
          </cell>
          <cell r="D465" t="str">
            <v>Perdarahan Setelah Melahirkan</v>
          </cell>
        </row>
        <row r="466">
          <cell r="C466" t="str">
            <v>O73</v>
          </cell>
          <cell r="D466" t="str">
            <v>Ret Placenta</v>
          </cell>
        </row>
        <row r="467">
          <cell r="C467" t="str">
            <v>O80</v>
          </cell>
          <cell r="D467" t="str">
            <v>Persalinan Spontan</v>
          </cell>
        </row>
        <row r="468">
          <cell r="C468" t="str">
            <v>O81</v>
          </cell>
          <cell r="D468" t="str">
            <v>Persalinan Vakum</v>
          </cell>
        </row>
        <row r="469">
          <cell r="C469" t="str">
            <v>O82</v>
          </cell>
          <cell r="D469" t="str">
            <v>Persalinan SC</v>
          </cell>
        </row>
        <row r="470">
          <cell r="C470" t="str">
            <v>O83</v>
          </cell>
          <cell r="D470" t="str">
            <v>Persalinan dengan bantuan lain</v>
          </cell>
        </row>
        <row r="471">
          <cell r="C471" t="str">
            <v>O84</v>
          </cell>
          <cell r="D471" t="str">
            <v>Partus Gemeli</v>
          </cell>
        </row>
        <row r="472">
          <cell r="C472" t="str">
            <v>O85</v>
          </cell>
          <cell r="D472" t="str">
            <v>Sepsis Pada Nifas</v>
          </cell>
        </row>
        <row r="473">
          <cell r="C473" t="str">
            <v>O90</v>
          </cell>
          <cell r="D473" t="str">
            <v>Penyulit Dalam Nifas</v>
          </cell>
        </row>
        <row r="474">
          <cell r="C474" t="str">
            <v>O91</v>
          </cell>
          <cell r="D474" t="str">
            <v>Infeksi Payudara Pada Ibu Menyusui</v>
          </cell>
        </row>
        <row r="475">
          <cell r="C475" t="str">
            <v>O95</v>
          </cell>
          <cell r="D475" t="str">
            <v>Kematian Ibu</v>
          </cell>
        </row>
        <row r="476">
          <cell r="C476" t="str">
            <v>O96</v>
          </cell>
          <cell r="D476" t="str">
            <v>Kematian Ibu ( &gt; 42 Hari Dan &lt; 1th Setelah Melahirkan )</v>
          </cell>
        </row>
        <row r="477">
          <cell r="C477" t="str">
            <v>O98</v>
          </cell>
          <cell r="D477" t="str">
            <v>Infeksi Dan Penyakit Parasit Pd Kehamilan,Persalinan Dan Nifas</v>
          </cell>
        </row>
        <row r="478">
          <cell r="C478" t="str">
            <v>O99</v>
          </cell>
          <cell r="D478" t="str">
            <v>Penyakit Lainnya Yg Berhubungan Dg Kehamilan,Persalinan Dan Nifas</v>
          </cell>
        </row>
        <row r="479">
          <cell r="C479" t="str">
            <v>P01</v>
          </cell>
          <cell r="D479" t="str">
            <v>Komplikasi Bayi Baru Lahir Oleh Karena Masa Kehamilan</v>
          </cell>
        </row>
        <row r="480">
          <cell r="C480" t="str">
            <v>P01.B</v>
          </cell>
          <cell r="D480" t="str">
            <v>Neoatus BBLR</v>
          </cell>
        </row>
        <row r="481">
          <cell r="C481" t="str">
            <v>P05</v>
          </cell>
          <cell r="D481" t="str">
            <v>Pertumbuhan Janin Yang Lambat Dan Kurang Gizi</v>
          </cell>
        </row>
        <row r="482">
          <cell r="C482" t="str">
            <v>P07</v>
          </cell>
          <cell r="D482" t="str">
            <v>Gangguan Pertumbuhan Yang Berhubungan Dengan Pemberian Asi</v>
          </cell>
        </row>
        <row r="483">
          <cell r="C483" t="str">
            <v>P12</v>
          </cell>
          <cell r="D483" t="str">
            <v>Trauma Kepala Saat Lahir</v>
          </cell>
        </row>
        <row r="484">
          <cell r="C484" t="str">
            <v>P13</v>
          </cell>
          <cell r="D484" t="str">
            <v>Trauma Tulang Saat Lahir</v>
          </cell>
        </row>
        <row r="485">
          <cell r="C485" t="str">
            <v>P15</v>
          </cell>
          <cell r="D485" t="str">
            <v>Trauma Lahir</v>
          </cell>
        </row>
        <row r="486">
          <cell r="C486" t="str">
            <v>P21</v>
          </cell>
          <cell r="D486" t="str">
            <v>Asfiksia (Setelah Lahir)</v>
          </cell>
        </row>
        <row r="487">
          <cell r="C487" t="str">
            <v>P21.B</v>
          </cell>
          <cell r="D487" t="str">
            <v>Neonatus asphyxia Berat</v>
          </cell>
        </row>
        <row r="488">
          <cell r="C488" t="str">
            <v>P21.S</v>
          </cell>
          <cell r="D488" t="str">
            <v>Neonatus asphyxia Sedang</v>
          </cell>
        </row>
        <row r="489">
          <cell r="C489" t="str">
            <v>P22</v>
          </cell>
          <cell r="D489" t="str">
            <v>Kegagalan Nafas Bayi Baru Lahir</v>
          </cell>
        </row>
        <row r="490">
          <cell r="C490" t="str">
            <v>P24</v>
          </cell>
          <cell r="D490" t="str">
            <v>Gejala Aspirasi Pada Neonatus</v>
          </cell>
        </row>
        <row r="491">
          <cell r="C491" t="str">
            <v>P55</v>
          </cell>
          <cell r="D491" t="str">
            <v>Kelainan Darah Pada Janin Dan Bayi Baru Lahir</v>
          </cell>
        </row>
        <row r="492">
          <cell r="C492" t="str">
            <v>P57</v>
          </cell>
          <cell r="D492" t="str">
            <v>Kernicterus</v>
          </cell>
        </row>
        <row r="493">
          <cell r="C493" t="str">
            <v>P80</v>
          </cell>
          <cell r="D493" t="str">
            <v>Hypothermia</v>
          </cell>
        </row>
        <row r="494">
          <cell r="C494" t="str">
            <v>Q05</v>
          </cell>
          <cell r="D494" t="str">
            <v>Spina Bifida</v>
          </cell>
        </row>
        <row r="495">
          <cell r="C495" t="str">
            <v>Q07</v>
          </cell>
          <cell r="D495" t="str">
            <v>Kecacatan Systim Syaraf Congenital Yang Lainnya</v>
          </cell>
        </row>
        <row r="496">
          <cell r="C496" t="str">
            <v>Q20</v>
          </cell>
          <cell r="D496" t="str">
            <v>Kecacatan Bawaan Dari Ruang Jantung  Maupun Salurannya</v>
          </cell>
        </row>
        <row r="497">
          <cell r="C497" t="str">
            <v>Q37</v>
          </cell>
          <cell r="D497" t="str">
            <v>Bibir Sumbing Dan Palatum Sumbing</v>
          </cell>
        </row>
        <row r="498">
          <cell r="C498" t="str">
            <v>Q45</v>
          </cell>
          <cell r="D498" t="str">
            <v>Cacat Bawaan Lain Pada Susunan Pencernaan.</v>
          </cell>
        </row>
        <row r="499">
          <cell r="C499" t="str">
            <v>Q53</v>
          </cell>
          <cell r="D499" t="str">
            <v>Buah Pelir Tidak Turun.</v>
          </cell>
        </row>
        <row r="500">
          <cell r="C500" t="str">
            <v>Q65</v>
          </cell>
          <cell r="D500" t="str">
            <v>Pergeseran Sendi Bawaan Dari Pangkal Paha.</v>
          </cell>
        </row>
        <row r="501">
          <cell r="C501" t="str">
            <v>Q68</v>
          </cell>
          <cell r="D501" t="str">
            <v>Kelainan Bawaan Lain Dari Susunan Otot Rangka.</v>
          </cell>
        </row>
        <row r="502">
          <cell r="C502" t="str">
            <v>R04</v>
          </cell>
          <cell r="D502" t="str">
            <v>Batuk Darah</v>
          </cell>
        </row>
        <row r="503">
          <cell r="C503" t="str">
            <v>R07</v>
          </cell>
          <cell r="D503" t="str">
            <v>Nyeri Tenggorokan Dan Dada</v>
          </cell>
        </row>
        <row r="504">
          <cell r="C504" t="str">
            <v>R09</v>
          </cell>
          <cell r="D504" t="str">
            <v>Gejala-Gejala Yang Berhubungan Dengan Jantung Dan Pernafasan</v>
          </cell>
        </row>
        <row r="505">
          <cell r="C505" t="str">
            <v>R10</v>
          </cell>
          <cell r="D505" t="str">
            <v>Nyeri Pinggang Dan Perut</v>
          </cell>
        </row>
        <row r="506">
          <cell r="C506" t="str">
            <v>R11</v>
          </cell>
          <cell r="D506" t="str">
            <v>Mual Dan Muntah</v>
          </cell>
        </row>
        <row r="507">
          <cell r="C507" t="str">
            <v>R12</v>
          </cell>
          <cell r="D507" t="str">
            <v>Dada Panas</v>
          </cell>
        </row>
        <row r="508">
          <cell r="C508" t="str">
            <v>R13</v>
          </cell>
          <cell r="D508" t="str">
            <v>Tidak Ada Nafsu Makan</v>
          </cell>
        </row>
        <row r="509">
          <cell r="C509" t="str">
            <v>R17</v>
          </cell>
          <cell r="D509" t="str">
            <v>Penyakit Jaundice Tdk Spesifik</v>
          </cell>
        </row>
        <row r="510">
          <cell r="C510" t="str">
            <v>R18</v>
          </cell>
          <cell r="D510" t="str">
            <v>Ascites</v>
          </cell>
        </row>
        <row r="511">
          <cell r="C511" t="str">
            <v>R19</v>
          </cell>
          <cell r="D511" t="str">
            <v>Gejala Gejala Yang Berhubungan Dengan Saluran Pencernaan</v>
          </cell>
        </row>
        <row r="512">
          <cell r="C512" t="str">
            <v>R21</v>
          </cell>
          <cell r="D512" t="str">
            <v>Ruam Dan Infeksi Kulit Tdk Spesifik</v>
          </cell>
        </row>
        <row r="513">
          <cell r="C513" t="str">
            <v>R29</v>
          </cell>
          <cell r="D513" t="str">
            <v>Gejala Gejala Yang Berhubungan Dengan Susunan Syaraf Dan Otot Rangka</v>
          </cell>
        </row>
        <row r="514">
          <cell r="C514" t="str">
            <v>R30</v>
          </cell>
          <cell r="D514" t="str">
            <v>Perasaan Nyeri Saat Kencing</v>
          </cell>
        </row>
        <row r="515">
          <cell r="C515" t="str">
            <v>R31</v>
          </cell>
          <cell r="D515" t="str">
            <v>Hematuri</v>
          </cell>
        </row>
        <row r="516">
          <cell r="C516" t="str">
            <v>R33</v>
          </cell>
          <cell r="D516" t="str">
            <v>Retensi Urin</v>
          </cell>
        </row>
        <row r="517">
          <cell r="C517" t="str">
            <v>R36</v>
          </cell>
          <cell r="D517" t="str">
            <v>Nanah Dari Urethra</v>
          </cell>
        </row>
        <row r="518">
          <cell r="C518" t="str">
            <v>R39</v>
          </cell>
          <cell r="D518" t="str">
            <v>Gejala-Gejala Yang Berhubungan Dengan Saluran Kencing</v>
          </cell>
        </row>
        <row r="519">
          <cell r="C519" t="str">
            <v>R40</v>
          </cell>
          <cell r="D519" t="str">
            <v>Keadaan Somnolen, Stupor Maupun Coma</v>
          </cell>
        </row>
        <row r="520">
          <cell r="C520" t="str">
            <v>R41</v>
          </cell>
          <cell r="D520" t="str">
            <v>Gangguan Kesadaran Lainnya</v>
          </cell>
        </row>
        <row r="521">
          <cell r="C521" t="str">
            <v>R50</v>
          </cell>
          <cell r="D521" t="str">
            <v>Demam Yang Tidak Diketahui Sebabnya</v>
          </cell>
        </row>
        <row r="522">
          <cell r="C522" t="str">
            <v>R51</v>
          </cell>
          <cell r="D522" t="str">
            <v>Nyeri Kepala</v>
          </cell>
        </row>
        <row r="523">
          <cell r="C523" t="str">
            <v>R53</v>
          </cell>
          <cell r="D523" t="str">
            <v>Badan Capek Dan Pegal-pegal</v>
          </cell>
        </row>
        <row r="524">
          <cell r="C524" t="str">
            <v>R55</v>
          </cell>
          <cell r="D524" t="str">
            <v>Pingsan</v>
          </cell>
        </row>
        <row r="525">
          <cell r="C525" t="str">
            <v>R56</v>
          </cell>
          <cell r="D525" t="str">
            <v>Kejang Demam</v>
          </cell>
        </row>
        <row r="526">
          <cell r="C526" t="str">
            <v>R57</v>
          </cell>
          <cell r="D526" t="str">
            <v>Syok</v>
          </cell>
        </row>
        <row r="527">
          <cell r="C527" t="str">
            <v>R63.0</v>
          </cell>
          <cell r="D527" t="str">
            <v>Anoreksia</v>
          </cell>
        </row>
        <row r="528">
          <cell r="C528" t="str">
            <v>R63.4</v>
          </cell>
          <cell r="D528" t="str">
            <v>Penurunan Berat Badan Abnormal</v>
          </cell>
        </row>
        <row r="529">
          <cell r="C529" t="str">
            <v>R64</v>
          </cell>
          <cell r="D529" t="str">
            <v>Kakeksia</v>
          </cell>
        </row>
        <row r="530">
          <cell r="C530" t="str">
            <v>R69</v>
          </cell>
          <cell r="D530" t="str">
            <v>Penyakit Lainnya</v>
          </cell>
        </row>
        <row r="531">
          <cell r="C531" t="str">
            <v>R75</v>
          </cell>
          <cell r="D531" t="str">
            <v>HIV Dengan Lab Positif</v>
          </cell>
        </row>
        <row r="532">
          <cell r="C532" t="str">
            <v>S02</v>
          </cell>
          <cell r="D532" t="str">
            <v>Fraktur Tulang Tenggorokan Dan Muka</v>
          </cell>
        </row>
        <row r="533">
          <cell r="C533" t="str">
            <v>S04</v>
          </cell>
          <cell r="D533" t="str">
            <v>Cedera Pada Sumsum Saraf Lainnya</v>
          </cell>
        </row>
        <row r="534">
          <cell r="C534" t="str">
            <v>S05</v>
          </cell>
          <cell r="D534" t="str">
            <v>Luka Terbuka Pada Mata, Telinga</v>
          </cell>
        </row>
        <row r="535">
          <cell r="C535" t="str">
            <v>S06</v>
          </cell>
          <cell r="D535" t="str">
            <v>Gegar Otak.</v>
          </cell>
        </row>
        <row r="536">
          <cell r="C536" t="str">
            <v>S09</v>
          </cell>
          <cell r="D536" t="str">
            <v>Cedera Lain Pada Isi Tengkorak.</v>
          </cell>
        </row>
        <row r="537">
          <cell r="C537" t="str">
            <v>S12</v>
          </cell>
          <cell r="D537" t="str">
            <v>Fraktur Tulang Leher dan Togok.</v>
          </cell>
        </row>
        <row r="538">
          <cell r="C538" t="str">
            <v>S27</v>
          </cell>
          <cell r="D538" t="str">
            <v>Cedera Dalam Dada, Perut Dan Panggul</v>
          </cell>
        </row>
        <row r="539">
          <cell r="C539" t="str">
            <v>S40</v>
          </cell>
          <cell r="D539" t="str">
            <v>Luka Terbuka Pada Anggota Gerak Atas</v>
          </cell>
        </row>
        <row r="540">
          <cell r="C540" t="str">
            <v>S42</v>
          </cell>
          <cell r="D540" t="str">
            <v>Fraktur Tulang Lengan Atas,Pengupil Dan Hasta</v>
          </cell>
        </row>
        <row r="541">
          <cell r="C541" t="str">
            <v>S50</v>
          </cell>
          <cell r="D541" t="str">
            <v>Luka Terbuka Pada Anggota Gerak Bawah</v>
          </cell>
        </row>
        <row r="542">
          <cell r="C542" t="str">
            <v>S55</v>
          </cell>
          <cell r="D542" t="str">
            <v>Cedera Pada Pembuluh Darah.</v>
          </cell>
        </row>
        <row r="543">
          <cell r="C543" t="str">
            <v>S72</v>
          </cell>
          <cell r="D543" t="str">
            <v>Fraktur Tulang  Paha.</v>
          </cell>
        </row>
        <row r="544">
          <cell r="C544" t="str">
            <v>S79</v>
          </cell>
          <cell r="D544" t="str">
            <v>Fraktur Bagian Lain Tulang Paha</v>
          </cell>
        </row>
        <row r="545">
          <cell r="C545" t="str">
            <v>S82</v>
          </cell>
          <cell r="D545" t="str">
            <v>Fraktur Tulang Kering, Betis &amp; Mata Kaki</v>
          </cell>
        </row>
        <row r="546">
          <cell r="C546" t="str">
            <v>S89</v>
          </cell>
          <cell r="D546" t="str">
            <v>Fraktur Lain Pada Anggota Gerak.</v>
          </cell>
        </row>
        <row r="547">
          <cell r="C547" t="str">
            <v>T03</v>
          </cell>
          <cell r="D547" t="str">
            <v>Pergeseran, Terkilir Pada Sendi Dan Otot Sekitarnya.</v>
          </cell>
        </row>
        <row r="548">
          <cell r="C548" t="str">
            <v>T06</v>
          </cell>
          <cell r="D548" t="str">
            <v>Luka Terbuka Lain Dan Yang Tanpa Keterangan</v>
          </cell>
        </row>
        <row r="549">
          <cell r="C549" t="str">
            <v>T07</v>
          </cell>
          <cell r="D549" t="str">
            <v>Fraktur Ganda.</v>
          </cell>
        </row>
        <row r="550">
          <cell r="C550" t="str">
            <v>T17</v>
          </cell>
          <cell r="D550" t="str">
            <v>Akibat Benda Asing Yang Masuk Melalui Lubang Jalan Pernafasan</v>
          </cell>
        </row>
        <row r="551">
          <cell r="C551" t="str">
            <v>T20</v>
          </cell>
          <cell r="D551" t="str">
            <v>Luka Bakar Pada Muka, Kepala Dan Leher</v>
          </cell>
        </row>
        <row r="552">
          <cell r="C552" t="str">
            <v>T21</v>
          </cell>
          <cell r="D552" t="str">
            <v>Luka Bakar Pada Togok.</v>
          </cell>
        </row>
        <row r="553">
          <cell r="C553" t="str">
            <v>T23</v>
          </cell>
          <cell r="D553" t="str">
            <v>Luka Bakar Pada Pergelangan Tangan Dan Tangan</v>
          </cell>
        </row>
        <row r="554">
          <cell r="C554" t="str">
            <v>T25</v>
          </cell>
          <cell r="D554" t="str">
            <v>Luka Bakar Pada Anggota Gerak Bawah</v>
          </cell>
        </row>
        <row r="555">
          <cell r="C555" t="str">
            <v>T26</v>
          </cell>
          <cell r="D555" t="str">
            <v>Luka Bakar Terbatas Pada Mata Dan Alat Pengeringnya</v>
          </cell>
        </row>
        <row r="556">
          <cell r="C556" t="str">
            <v>T28</v>
          </cell>
          <cell r="D556" t="str">
            <v>Luka Bakar Pada Organ Dalam.</v>
          </cell>
        </row>
        <row r="557">
          <cell r="C557" t="str">
            <v>T31</v>
          </cell>
          <cell r="D557" t="str">
            <v>Luka Bakar Ganda Dan Yang Tanpa Keterangan</v>
          </cell>
        </row>
        <row r="558">
          <cell r="C558" t="str">
            <v>T36</v>
          </cell>
          <cell r="D558" t="str">
            <v>Keracunan Oleh Obat Dan Preparatnya</v>
          </cell>
        </row>
        <row r="559">
          <cell r="C559" t="str">
            <v>T50</v>
          </cell>
          <cell r="D559" t="str">
            <v>Keracunan ( Karena ) Kecelakaan Oleh Obat Dan Preraratnya</v>
          </cell>
        </row>
        <row r="560">
          <cell r="C560" t="str">
            <v>T52</v>
          </cell>
          <cell r="D560" t="str">
            <v>Keracunan ( Karena ) Kecelakaan Oleh Bahan Padat Dan Cair Lainnya</v>
          </cell>
        </row>
        <row r="561">
          <cell r="C561" t="str">
            <v>T57</v>
          </cell>
          <cell r="D561" t="str">
            <v>Keracunan Bahan Kimia</v>
          </cell>
        </row>
        <row r="562">
          <cell r="C562" t="str">
            <v>T59</v>
          </cell>
          <cell r="D562" t="str">
            <v>Keracunan ( Karena ) Kecelakaan Oleh Gas Dan Uap</v>
          </cell>
        </row>
        <row r="563">
          <cell r="C563" t="str">
            <v>T62</v>
          </cell>
          <cell r="D563" t="str">
            <v>Keracunan ( Karena ) Kecelakaan Oleh Bahan Makanan Dan Tumbuhan Beracun</v>
          </cell>
        </row>
        <row r="564">
          <cell r="C564" t="str">
            <v>T98</v>
          </cell>
          <cell r="D564" t="str">
            <v>Akibat Kemudian Dari Cedera Pada Susunan Otot Rangka Dan Jaringan Ikat.</v>
          </cell>
        </row>
        <row r="565">
          <cell r="C565" t="str">
            <v>TT2</v>
          </cell>
          <cell r="D565" t="str">
            <v>TT2 Bumil = T4</v>
          </cell>
        </row>
        <row r="566">
          <cell r="C566" t="str">
            <v>TT3</v>
          </cell>
          <cell r="D566" t="str">
            <v>TT3 Bumil = T5</v>
          </cell>
        </row>
        <row r="567">
          <cell r="C567" t="str">
            <v>TTCPW</v>
          </cell>
          <cell r="D567" t="str">
            <v>TT CPW</v>
          </cell>
        </row>
        <row r="568">
          <cell r="C568" t="str">
            <v>V01</v>
          </cell>
          <cell r="D568" t="str">
            <v>Kecelakaan Kendaraan Jalan Kaki.</v>
          </cell>
        </row>
        <row r="569">
          <cell r="C569" t="str">
            <v>V20</v>
          </cell>
          <cell r="D569" t="str">
            <v>Kecelakaan Kendaraan Bermotor Dalam Lalu Lintas</v>
          </cell>
        </row>
        <row r="570">
          <cell r="C570" t="str">
            <v>V81</v>
          </cell>
          <cell r="D570" t="str">
            <v>Kecelakaan Kereta Api.</v>
          </cell>
        </row>
        <row r="571">
          <cell r="C571" t="str">
            <v>V88</v>
          </cell>
          <cell r="D571" t="str">
            <v>Kecelakaan Kendaraan Bermotor Diluar Lalu Lintas</v>
          </cell>
        </row>
        <row r="572">
          <cell r="C572" t="str">
            <v>V90</v>
          </cell>
          <cell r="D572" t="str">
            <v>Kecelakaan Angkutan Air.</v>
          </cell>
        </row>
        <row r="573">
          <cell r="C573" t="str">
            <v>V95</v>
          </cell>
          <cell r="D573" t="str">
            <v>Kecelakaan Angkutan Udara Dan Ruang Angkasa</v>
          </cell>
        </row>
        <row r="574">
          <cell r="C574" t="str">
            <v>V99</v>
          </cell>
          <cell r="D574" t="str">
            <v>Kecelakaan Angkutan Lain.</v>
          </cell>
        </row>
        <row r="575">
          <cell r="C575" t="str">
            <v>W03</v>
          </cell>
          <cell r="D575" t="str">
            <v>Jatuh Karena Kecelakaan</v>
          </cell>
        </row>
        <row r="576">
          <cell r="C576" t="str">
            <v>W20</v>
          </cell>
          <cell r="D576" t="str">
            <v>Kecelakaan Karena Peluru Senjata Api</v>
          </cell>
        </row>
        <row r="577">
          <cell r="C577" t="str">
            <v>W23</v>
          </cell>
          <cell r="D577" t="str">
            <v>Kecelakaan Karena Mesin Alat Pemotong Dan Alat Pemasuk</v>
          </cell>
        </row>
        <row r="578">
          <cell r="C578" t="str">
            <v>W49</v>
          </cell>
          <cell r="D578" t="str">
            <v>Kecelakaan Lain Dan Tanpa Keterangan</v>
          </cell>
        </row>
        <row r="579">
          <cell r="C579" t="str">
            <v>W49.K</v>
          </cell>
          <cell r="D579" t="str">
            <v>KECELAKAAN &amp; RUDA PAKSA</v>
          </cell>
        </row>
        <row r="580">
          <cell r="C580" t="str">
            <v>W53</v>
          </cell>
          <cell r="D580" t="str">
            <v>Gigitan Tikus</v>
          </cell>
        </row>
        <row r="581">
          <cell r="C581" t="str">
            <v>W54</v>
          </cell>
          <cell r="D581" t="str">
            <v>Gigitan Anjing</v>
          </cell>
        </row>
        <row r="582">
          <cell r="C582" t="str">
            <v>W55</v>
          </cell>
          <cell r="D582" t="str">
            <v>Gigitan Binatang Lain</v>
          </cell>
        </row>
        <row r="583">
          <cell r="C583" t="str">
            <v>W74</v>
          </cell>
          <cell r="D583" t="str">
            <v>Tenggelam Karena Kecelakaan</v>
          </cell>
        </row>
        <row r="584">
          <cell r="C584" t="str">
            <v>W85</v>
          </cell>
          <cell r="D584" t="str">
            <v>Kecelakaan Krn Terkena Aliran Listrik</v>
          </cell>
        </row>
        <row r="585">
          <cell r="C585" t="str">
            <v>X09</v>
          </cell>
          <cell r="D585" t="str">
            <v>Kecelakaan Karena Kebakaran Dan Api</v>
          </cell>
        </row>
        <row r="586">
          <cell r="C586" t="str">
            <v>X39</v>
          </cell>
          <cell r="D586" t="str">
            <v>Kecelakaan Karena Faktor Alam Dan Lingkungan</v>
          </cell>
        </row>
        <row r="587">
          <cell r="C587" t="str">
            <v>Y40</v>
          </cell>
          <cell r="D587" t="str">
            <v>Oleh Karena Antibiotika</v>
          </cell>
        </row>
        <row r="588">
          <cell r="C588" t="str">
            <v>Y45</v>
          </cell>
          <cell r="D588" t="str">
            <v>Oleh Karena Analgetika, Antipiretika Maupun Anti Inflamtory</v>
          </cell>
        </row>
        <row r="589">
          <cell r="C589" t="str">
            <v>Z00</v>
          </cell>
          <cell r="D589" t="str">
            <v>Pemeriksaan dan penyelidikan umum orang-orang tanpa diagnosis complaintor melaporkan</v>
          </cell>
        </row>
        <row r="590">
          <cell r="C590" t="str">
            <v>Z00.4</v>
          </cell>
          <cell r="D590" t="str">
            <v>Pemeriksaan psikiatri umum, tidak diklasifikasikan di tempat lain</v>
          </cell>
        </row>
        <row r="591">
          <cell r="C591" t="str">
            <v>Z01</v>
          </cell>
          <cell r="D591" t="str">
            <v>Pemeriksaan khusus lainnya dan penyelidikan</v>
          </cell>
        </row>
        <row r="592">
          <cell r="C592" t="str">
            <v>Z01.2</v>
          </cell>
          <cell r="D592" t="str">
            <v>Pemeriksaan gigi</v>
          </cell>
        </row>
        <row r="593">
          <cell r="C593" t="str">
            <v>Z02</v>
          </cell>
          <cell r="D593" t="str">
            <v>Pemeriksaan dan pertemuan untuk keperluan administrasi</v>
          </cell>
        </row>
        <row r="594">
          <cell r="C594" t="str">
            <v>Z02.0</v>
          </cell>
          <cell r="D594" t="str">
            <v>Ujian untuk dapat masuk ke lembaga pendidikan</v>
          </cell>
        </row>
        <row r="595">
          <cell r="C595" t="str">
            <v>Z02.1</v>
          </cell>
          <cell r="D595" t="str">
            <v>Pemeriksaan pra-kerja</v>
          </cell>
        </row>
        <row r="596">
          <cell r="C596" t="str">
            <v>Z02.2</v>
          </cell>
          <cell r="D596" t="str">
            <v>Ujian untuk dapat masuk ke lembaga-lembaga perumahan</v>
          </cell>
        </row>
        <row r="597">
          <cell r="C597" t="str">
            <v>Z02.3</v>
          </cell>
          <cell r="D597" t="str">
            <v>Ujian perekrutan untuk angkatan bersenjata</v>
          </cell>
        </row>
        <row r="598">
          <cell r="C598" t="str">
            <v>Z02.4</v>
          </cell>
          <cell r="D598" t="str">
            <v>Ujian SIM</v>
          </cell>
        </row>
        <row r="599">
          <cell r="C599" t="str">
            <v>Z02.5</v>
          </cell>
          <cell r="D599" t="str">
            <v>Ujian untuk berpartisipasi dalam olahraga</v>
          </cell>
        </row>
        <row r="600">
          <cell r="C600" t="str">
            <v>Z02.6</v>
          </cell>
          <cell r="D600" t="str">
            <v>Pemeriksaan untuk tujuan asuransi</v>
          </cell>
        </row>
        <row r="601">
          <cell r="C601" t="str">
            <v>Z02.7</v>
          </cell>
          <cell r="D601" t="str">
            <v>Masalah sertifikat medis</v>
          </cell>
        </row>
        <row r="602">
          <cell r="C602" t="str">
            <v>Z02.8</v>
          </cell>
          <cell r="D602" t="str">
            <v>Pemeriksaan lain untuk keperluan administrasi (PNS: Cuti Hamil)</v>
          </cell>
        </row>
        <row r="603">
          <cell r="C603" t="str">
            <v>Z02.9</v>
          </cell>
          <cell r="D603" t="str">
            <v>Ujian untuk tujuan administratif, tidak ditentukan</v>
          </cell>
        </row>
        <row r="604">
          <cell r="C604" t="str">
            <v>Z12</v>
          </cell>
          <cell r="D604" t="str">
            <v>Khusus untuk pemeriksaan skrining neoplasma</v>
          </cell>
        </row>
        <row r="605">
          <cell r="C605" t="str">
            <v>Z30</v>
          </cell>
          <cell r="D605" t="str">
            <v>Kontrasepsi manajemen (Kegagalan KB)</v>
          </cell>
        </row>
        <row r="606">
          <cell r="C606" t="str">
            <v>Z30.0</v>
          </cell>
          <cell r="D606" t="str">
            <v>Konseling KB dan Efek samping</v>
          </cell>
        </row>
        <row r="607">
          <cell r="C607" t="str">
            <v>Z30.1</v>
          </cell>
          <cell r="D607" t="str">
            <v>KB IUD</v>
          </cell>
        </row>
        <row r="608">
          <cell r="C608" t="str">
            <v>Z30.2</v>
          </cell>
          <cell r="D608" t="str">
            <v>KB Tubektomi</v>
          </cell>
        </row>
        <row r="609">
          <cell r="C609" t="str">
            <v>Z30.3</v>
          </cell>
          <cell r="D609" t="str">
            <v>KB Vasektomi</v>
          </cell>
        </row>
        <row r="610">
          <cell r="C610" t="str">
            <v>Z30.4</v>
          </cell>
          <cell r="D610" t="str">
            <v>KB Suntik</v>
          </cell>
        </row>
        <row r="611">
          <cell r="C611" t="str">
            <v>Z30.5</v>
          </cell>
          <cell r="D611" t="str">
            <v>Surveilans (intrauterine) alat kontrasepsi / KB PIL</v>
          </cell>
        </row>
        <row r="612">
          <cell r="C612" t="str">
            <v>Z30.8</v>
          </cell>
          <cell r="D612" t="str">
            <v>KB Kondom</v>
          </cell>
        </row>
        <row r="613">
          <cell r="C613" t="str">
            <v>Z30.9</v>
          </cell>
          <cell r="D613" t="str">
            <v>KB Lain-lain</v>
          </cell>
        </row>
        <row r="614">
          <cell r="C614" t="str">
            <v>Z31.4</v>
          </cell>
          <cell r="D614" t="str">
            <v>PAP SMEAR / IVA</v>
          </cell>
        </row>
        <row r="615">
          <cell r="C615" t="str">
            <v>Z34</v>
          </cell>
          <cell r="D615" t="str">
            <v>Pengawasan kehamilan normal</v>
          </cell>
        </row>
        <row r="616">
          <cell r="C616" t="str">
            <v>Z34.0</v>
          </cell>
          <cell r="D616" t="str">
            <v>Pemeriksaan kehamilan pertama normal (K1 Akses)</v>
          </cell>
        </row>
        <row r="617">
          <cell r="C617" t="str">
            <v>Z34.1</v>
          </cell>
          <cell r="D617" t="str">
            <v>K1 Murni</v>
          </cell>
        </row>
        <row r="618">
          <cell r="C618" t="str">
            <v>Z34.2</v>
          </cell>
          <cell r="D618" t="str">
            <v>K2</v>
          </cell>
        </row>
        <row r="619">
          <cell r="C619" t="str">
            <v>Z34.3</v>
          </cell>
          <cell r="D619" t="str">
            <v>K3</v>
          </cell>
        </row>
        <row r="620">
          <cell r="C620" t="str">
            <v>Z34.4</v>
          </cell>
          <cell r="D620" t="str">
            <v>K4</v>
          </cell>
        </row>
        <row r="621">
          <cell r="C621" t="str">
            <v>Z34.8</v>
          </cell>
          <cell r="D621" t="str">
            <v>Pemeriksaan kehamilan normal lainnya</v>
          </cell>
        </row>
        <row r="622">
          <cell r="C622" t="str">
            <v>Z34.9</v>
          </cell>
          <cell r="D622" t="str">
            <v>Pemeriksaan kehamilan normal, tidak ditentukan</v>
          </cell>
        </row>
        <row r="623">
          <cell r="C623" t="str">
            <v>Z35.0</v>
          </cell>
          <cell r="D623" t="str">
            <v>Pemeriksaan kehamilan dengan Resti Anemia HB &lt; 10 gr%</v>
          </cell>
        </row>
        <row r="624">
          <cell r="C624" t="str">
            <v>Z35.1</v>
          </cell>
          <cell r="D624" t="str">
            <v>Pemeriksaan kehamilan dengan Resti Jarak antara Anak &lt; 2 Tahun</v>
          </cell>
        </row>
        <row r="625">
          <cell r="C625" t="str">
            <v>Z35.2</v>
          </cell>
          <cell r="D625" t="str">
            <v>Pemeriksaan kehamilan dengan Resti Tinggi Badan &lt; 145 cm</v>
          </cell>
        </row>
        <row r="626">
          <cell r="C626" t="str">
            <v>Z35.3</v>
          </cell>
          <cell r="D626" t="str">
            <v>Pemeriksaan kehamilan dengan Resti penyakit kronis</v>
          </cell>
        </row>
        <row r="627">
          <cell r="C627" t="str">
            <v>Z35.4</v>
          </cell>
          <cell r="D627" t="str">
            <v>Pemeriksaan kehamilan dengan grand multiparity &gt; 3 Anak</v>
          </cell>
        </row>
        <row r="628">
          <cell r="C628" t="str">
            <v>Z35.5</v>
          </cell>
          <cell r="D628" t="str">
            <v>Pemeriksaan primigravida tua &gt;35 Tahun</v>
          </cell>
        </row>
        <row r="629">
          <cell r="C629" t="str">
            <v>Z35.6</v>
          </cell>
          <cell r="D629" t="str">
            <v>Pemeriksaan sangat muda primigravida &lt; 20 Tahun</v>
          </cell>
        </row>
        <row r="630">
          <cell r="C630" t="str">
            <v>Z35.7</v>
          </cell>
          <cell r="D630" t="str">
            <v>Pemeriksaan terhadap kehamilan berisiko tinggi akibat masalah sosial JPS, Gakin</v>
          </cell>
        </row>
        <row r="631">
          <cell r="C631" t="str">
            <v>Z35.8</v>
          </cell>
          <cell r="D631" t="str">
            <v>Pemeriksaan kehamilan berisiko tinggi KEK LILA &lt;23,5 cm</v>
          </cell>
        </row>
        <row r="632">
          <cell r="C632" t="str">
            <v>Z35.9</v>
          </cell>
          <cell r="D632" t="str">
            <v>Pemeriksaan terhadap kehamilan dengan Tekanan Darah Tinggi &gt;140 &amp; D&gt;90</v>
          </cell>
        </row>
        <row r="633">
          <cell r="C633" t="str">
            <v>Z36</v>
          </cell>
          <cell r="D633" t="str">
            <v>Antenatal screening</v>
          </cell>
        </row>
        <row r="634">
          <cell r="C634" t="str">
            <v>Z36.9</v>
          </cell>
          <cell r="D634" t="str">
            <v>Antenatal screening, tidak ditentukan (K4)</v>
          </cell>
        </row>
        <row r="635">
          <cell r="C635" t="str">
            <v>Z39</v>
          </cell>
          <cell r="D635" t="str">
            <v>Perawatan Post Partum</v>
          </cell>
        </row>
        <row r="636">
          <cell r="C636" t="str">
            <v>Z39.0</v>
          </cell>
          <cell r="D636" t="str">
            <v>Perawatan dan pemeriksaan segera setelah melahirkan</v>
          </cell>
        </row>
        <row r="637">
          <cell r="C637" t="str">
            <v>Z39.1</v>
          </cell>
          <cell r="D637" t="str">
            <v>Perawatan  ibu menyusui</v>
          </cell>
        </row>
        <row r="638">
          <cell r="C638" t="str">
            <v>Z48</v>
          </cell>
          <cell r="D638" t="str">
            <v>Follow up tindakan operasi Misal: buka jahitan</v>
          </cell>
        </row>
        <row r="639">
          <cell r="C639" t="str">
            <v>Z48.0</v>
          </cell>
          <cell r="D639" t="str">
            <v>Perhatian terhadap bedah perban dan jahitan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A29"/>
  <sheetViews>
    <sheetView showGridLines="0" showRowColHeaders="0" tabSelected="1" workbookViewId="0">
      <selection activeCell="J5" sqref="J5"/>
    </sheetView>
  </sheetViews>
  <sheetFormatPr defaultRowHeight="13.2" x14ac:dyDescent="0.25"/>
  <cols>
    <col min="1" max="2" width="8.88671875" style="138"/>
    <col min="3" max="3" width="54.21875" style="138" bestFit="1" customWidth="1"/>
    <col min="4" max="4" width="12.6640625" style="138" bestFit="1" customWidth="1"/>
    <col min="5" max="5" width="9.88671875" style="138" customWidth="1"/>
    <col min="6" max="6" width="9" style="138" customWidth="1"/>
    <col min="7" max="7" width="12.6640625" style="138" bestFit="1" customWidth="1"/>
    <col min="8" max="8" width="20" style="138" bestFit="1" customWidth="1"/>
    <col min="9" max="9" width="10.21875" style="138" bestFit="1" customWidth="1"/>
    <col min="10" max="16384" width="8.88671875" style="138"/>
  </cols>
  <sheetData>
    <row r="2" spans="2:53" ht="17.399999999999999" x14ac:dyDescent="0.3">
      <c r="B2" s="137" t="s">
        <v>78</v>
      </c>
      <c r="C2" s="137"/>
      <c r="D2" s="137"/>
      <c r="E2" s="137"/>
      <c r="F2" s="137"/>
      <c r="G2" s="137"/>
      <c r="H2" s="137"/>
      <c r="I2" s="137"/>
      <c r="J2" s="137"/>
      <c r="AI2" s="161">
        <v>20</v>
      </c>
      <c r="AJ2" s="161">
        <v>47</v>
      </c>
      <c r="AK2" s="161">
        <v>25</v>
      </c>
      <c r="AL2" s="162">
        <v>21</v>
      </c>
      <c r="AM2" s="162">
        <v>48</v>
      </c>
      <c r="AN2" s="161">
        <v>1</v>
      </c>
      <c r="AO2" s="161">
        <v>58</v>
      </c>
      <c r="AP2" s="161">
        <v>46</v>
      </c>
      <c r="AQ2" s="161">
        <v>4</v>
      </c>
      <c r="AR2" s="161">
        <v>11</v>
      </c>
      <c r="AS2" s="161">
        <v>34</v>
      </c>
      <c r="AT2" s="161">
        <v>7</v>
      </c>
      <c r="AU2" s="161">
        <v>16</v>
      </c>
      <c r="AV2" s="161">
        <v>9</v>
      </c>
      <c r="AW2" s="161">
        <v>39</v>
      </c>
      <c r="AX2" s="162">
        <v>10</v>
      </c>
      <c r="AY2" s="161">
        <v>14</v>
      </c>
      <c r="AZ2" s="161">
        <v>5</v>
      </c>
      <c r="BA2" s="138">
        <f>SUM(AI2:AZ2)</f>
        <v>415</v>
      </c>
    </row>
    <row r="3" spans="2:53" ht="15.6" x14ac:dyDescent="0.3">
      <c r="B3" s="141" t="s">
        <v>79</v>
      </c>
      <c r="C3" s="142" t="s">
        <v>130</v>
      </c>
      <c r="D3" s="143"/>
      <c r="E3" s="143"/>
      <c r="F3" s="143"/>
      <c r="G3" s="143"/>
      <c r="H3" s="143"/>
      <c r="I3" s="143"/>
      <c r="BA3" s="138">
        <f t="shared" ref="BA3:BA8" si="0">SUM(AI3:AZ3)</f>
        <v>0</v>
      </c>
    </row>
    <row r="4" spans="2:53" ht="41.4" x14ac:dyDescent="0.25">
      <c r="B4" s="144" t="s">
        <v>1</v>
      </c>
      <c r="C4" s="144" t="s">
        <v>2</v>
      </c>
      <c r="D4" s="145" t="s">
        <v>104</v>
      </c>
      <c r="E4" s="145" t="s">
        <v>109</v>
      </c>
      <c r="F4" s="145" t="s">
        <v>76</v>
      </c>
      <c r="G4" s="145" t="s">
        <v>135</v>
      </c>
      <c r="H4" s="145" t="s">
        <v>137</v>
      </c>
      <c r="I4" s="145" t="s">
        <v>138</v>
      </c>
      <c r="J4" s="144" t="s">
        <v>75</v>
      </c>
      <c r="AC4" s="138" t="s">
        <v>66</v>
      </c>
      <c r="AD4" s="138" t="s">
        <v>67</v>
      </c>
      <c r="AE4" s="138" t="s">
        <v>91</v>
      </c>
      <c r="BA4" s="138">
        <f t="shared" si="0"/>
        <v>0</v>
      </c>
    </row>
    <row r="5" spans="2:53" ht="15.6" x14ac:dyDescent="0.3">
      <c r="B5" s="147">
        <v>1</v>
      </c>
      <c r="C5" s="148" t="s">
        <v>7</v>
      </c>
      <c r="D5" s="149">
        <v>20</v>
      </c>
      <c r="E5" s="150">
        <v>30</v>
      </c>
      <c r="F5" s="159">
        <f>E5/D5</f>
        <v>1.5</v>
      </c>
      <c r="G5" s="151">
        <v>100</v>
      </c>
      <c r="H5" s="151" t="s">
        <v>103</v>
      </c>
      <c r="I5" s="151">
        <v>100</v>
      </c>
      <c r="J5" s="158">
        <v>1</v>
      </c>
      <c r="AB5" s="146">
        <v>1</v>
      </c>
      <c r="AC5" s="153">
        <v>16</v>
      </c>
      <c r="AD5" s="153">
        <v>14</v>
      </c>
      <c r="AE5" s="139">
        <f>D5</f>
        <v>20</v>
      </c>
      <c r="AU5" s="138" t="s">
        <v>91</v>
      </c>
      <c r="BA5" s="138">
        <f>SUM(AI5:AZ5)</f>
        <v>0</v>
      </c>
    </row>
    <row r="6" spans="2:53" ht="15.6" x14ac:dyDescent="0.3">
      <c r="B6" s="147">
        <v>2</v>
      </c>
      <c r="C6" s="148" t="s">
        <v>11</v>
      </c>
      <c r="D6" s="149">
        <v>47</v>
      </c>
      <c r="E6" s="150">
        <v>51</v>
      </c>
      <c r="F6" s="159">
        <f t="shared" ref="F6:F23" si="1">E6/D6</f>
        <v>1.0851063829787233</v>
      </c>
      <c r="G6" s="151">
        <v>100</v>
      </c>
      <c r="H6" s="151" t="s">
        <v>103</v>
      </c>
      <c r="I6" s="151">
        <v>100</v>
      </c>
      <c r="J6" s="158">
        <v>1</v>
      </c>
      <c r="AB6" s="146">
        <v>2</v>
      </c>
      <c r="AC6" s="153">
        <v>27</v>
      </c>
      <c r="AD6" s="153">
        <v>24</v>
      </c>
      <c r="AE6" s="139">
        <f t="shared" ref="AE6:AE22" si="2">D6</f>
        <v>47</v>
      </c>
      <c r="AI6" s="152"/>
      <c r="AJ6" s="152"/>
      <c r="AK6" s="152"/>
      <c r="BA6" s="138">
        <f t="shared" si="0"/>
        <v>0</v>
      </c>
    </row>
    <row r="7" spans="2:53" ht="15.6" x14ac:dyDescent="0.3">
      <c r="B7" s="147">
        <v>3</v>
      </c>
      <c r="C7" s="148" t="s">
        <v>12</v>
      </c>
      <c r="D7" s="149">
        <v>25</v>
      </c>
      <c r="E7" s="150">
        <v>36</v>
      </c>
      <c r="F7" s="159">
        <f t="shared" si="1"/>
        <v>1.44</v>
      </c>
      <c r="G7" s="151">
        <v>100</v>
      </c>
      <c r="H7" s="151" t="s">
        <v>103</v>
      </c>
      <c r="I7" s="151">
        <v>100</v>
      </c>
      <c r="J7" s="158">
        <v>1</v>
      </c>
      <c r="AB7" s="146">
        <v>3</v>
      </c>
      <c r="AC7" s="153">
        <v>19</v>
      </c>
      <c r="AD7" s="153">
        <v>17</v>
      </c>
      <c r="AE7" s="139">
        <f t="shared" si="2"/>
        <v>25</v>
      </c>
      <c r="AU7" s="138" t="s">
        <v>66</v>
      </c>
      <c r="BA7" s="138">
        <f t="shared" si="0"/>
        <v>0</v>
      </c>
    </row>
    <row r="8" spans="2:53" ht="15.6" x14ac:dyDescent="0.3">
      <c r="B8" s="147">
        <v>4</v>
      </c>
      <c r="C8" s="148" t="s">
        <v>15</v>
      </c>
      <c r="D8" s="149">
        <v>21</v>
      </c>
      <c r="E8" s="150">
        <v>17</v>
      </c>
      <c r="F8" s="160">
        <f t="shared" si="1"/>
        <v>0.80952380952380953</v>
      </c>
      <c r="G8" s="151">
        <v>60</v>
      </c>
      <c r="H8" s="151" t="s">
        <v>136</v>
      </c>
      <c r="I8" s="165">
        <f>(G8+98.69)/2</f>
        <v>79.344999999999999</v>
      </c>
      <c r="J8" s="158">
        <v>1</v>
      </c>
      <c r="AB8" s="146">
        <v>4</v>
      </c>
      <c r="AC8" s="153">
        <v>9</v>
      </c>
      <c r="AD8" s="153">
        <v>8</v>
      </c>
      <c r="AE8" s="140">
        <f t="shared" si="2"/>
        <v>21</v>
      </c>
      <c r="AU8" s="138" t="s">
        <v>67</v>
      </c>
      <c r="BA8" s="138">
        <f t="shared" si="0"/>
        <v>0</v>
      </c>
    </row>
    <row r="9" spans="2:53" ht="15.6" x14ac:dyDescent="0.3">
      <c r="B9" s="147">
        <v>5</v>
      </c>
      <c r="C9" s="148" t="s">
        <v>18</v>
      </c>
      <c r="D9" s="149">
        <v>48</v>
      </c>
      <c r="E9" s="150">
        <v>39</v>
      </c>
      <c r="F9" s="160">
        <f t="shared" si="1"/>
        <v>0.8125</v>
      </c>
      <c r="G9" s="151">
        <v>60</v>
      </c>
      <c r="H9" s="151" t="s">
        <v>103</v>
      </c>
      <c r="I9" s="166">
        <f>(G9+100)/2</f>
        <v>80</v>
      </c>
      <c r="J9" s="158">
        <v>1</v>
      </c>
      <c r="AB9" s="146">
        <v>5</v>
      </c>
      <c r="AC9" s="153">
        <v>21</v>
      </c>
      <c r="AD9" s="153">
        <v>18</v>
      </c>
      <c r="AE9" s="140">
        <f t="shared" si="2"/>
        <v>48</v>
      </c>
    </row>
    <row r="10" spans="2:53" ht="15.6" x14ac:dyDescent="0.3">
      <c r="B10" s="147">
        <v>6</v>
      </c>
      <c r="C10" s="148" t="s">
        <v>19</v>
      </c>
      <c r="D10" s="149">
        <v>1</v>
      </c>
      <c r="E10" s="150">
        <v>1</v>
      </c>
      <c r="F10" s="159">
        <f t="shared" si="1"/>
        <v>1</v>
      </c>
      <c r="G10" s="151">
        <v>100</v>
      </c>
      <c r="H10" s="151" t="s">
        <v>103</v>
      </c>
      <c r="I10" s="151">
        <v>100</v>
      </c>
      <c r="J10" s="158">
        <v>1</v>
      </c>
      <c r="AB10" s="146">
        <v>6</v>
      </c>
      <c r="AC10" s="153">
        <v>1</v>
      </c>
      <c r="AD10" s="153">
        <v>0</v>
      </c>
      <c r="AE10" s="139">
        <f t="shared" si="2"/>
        <v>1</v>
      </c>
    </row>
    <row r="11" spans="2:53" ht="15.6" x14ac:dyDescent="0.3">
      <c r="B11" s="147">
        <v>7</v>
      </c>
      <c r="C11" s="148" t="s">
        <v>22</v>
      </c>
      <c r="D11" s="149">
        <v>58</v>
      </c>
      <c r="E11" s="150">
        <v>64</v>
      </c>
      <c r="F11" s="159">
        <f t="shared" si="1"/>
        <v>1.103448275862069</v>
      </c>
      <c r="G11" s="151">
        <v>100</v>
      </c>
      <c r="H11" s="151" t="s">
        <v>103</v>
      </c>
      <c r="I11" s="151">
        <v>100</v>
      </c>
      <c r="J11" s="158">
        <v>1</v>
      </c>
      <c r="AB11" s="146">
        <v>7</v>
      </c>
      <c r="AC11" s="153">
        <v>35</v>
      </c>
      <c r="AD11" s="153">
        <v>29</v>
      </c>
      <c r="AE11" s="139">
        <f t="shared" si="2"/>
        <v>58</v>
      </c>
    </row>
    <row r="12" spans="2:53" ht="15.6" x14ac:dyDescent="0.3">
      <c r="B12" s="147">
        <v>8</v>
      </c>
      <c r="C12" s="148" t="s">
        <v>25</v>
      </c>
      <c r="D12" s="149">
        <v>46</v>
      </c>
      <c r="E12" s="150">
        <v>60</v>
      </c>
      <c r="F12" s="159">
        <f t="shared" si="1"/>
        <v>1.3043478260869565</v>
      </c>
      <c r="G12" s="151">
        <v>100</v>
      </c>
      <c r="H12" s="151" t="s">
        <v>103</v>
      </c>
      <c r="I12" s="151">
        <v>100</v>
      </c>
      <c r="J12" s="158">
        <v>1</v>
      </c>
      <c r="AB12" s="146">
        <v>8</v>
      </c>
      <c r="AC12" s="153">
        <v>32</v>
      </c>
      <c r="AD12" s="153">
        <v>28</v>
      </c>
      <c r="AE12" s="139">
        <f t="shared" si="2"/>
        <v>46</v>
      </c>
    </row>
    <row r="13" spans="2:53" ht="15.6" x14ac:dyDescent="0.3">
      <c r="B13" s="147">
        <v>9</v>
      </c>
      <c r="C13" s="148" t="s">
        <v>26</v>
      </c>
      <c r="D13" s="149">
        <v>4</v>
      </c>
      <c r="E13" s="150">
        <v>26</v>
      </c>
      <c r="F13" s="159">
        <f t="shared" si="1"/>
        <v>6.5</v>
      </c>
      <c r="G13" s="151">
        <v>100</v>
      </c>
      <c r="H13" s="151" t="s">
        <v>103</v>
      </c>
      <c r="I13" s="151">
        <v>100</v>
      </c>
      <c r="J13" s="158">
        <v>1</v>
      </c>
      <c r="AB13" s="146">
        <v>9</v>
      </c>
      <c r="AC13" s="153">
        <v>14</v>
      </c>
      <c r="AD13" s="153">
        <v>12</v>
      </c>
      <c r="AE13" s="139">
        <f t="shared" si="2"/>
        <v>4</v>
      </c>
    </row>
    <row r="14" spans="2:53" ht="15.6" x14ac:dyDescent="0.3">
      <c r="B14" s="147">
        <v>10</v>
      </c>
      <c r="C14" s="148" t="s">
        <v>27</v>
      </c>
      <c r="D14" s="149">
        <v>11</v>
      </c>
      <c r="E14" s="150">
        <v>8</v>
      </c>
      <c r="F14" s="160">
        <f t="shared" si="1"/>
        <v>0.72727272727272729</v>
      </c>
      <c r="G14" s="151">
        <v>60</v>
      </c>
      <c r="H14" s="151" t="s">
        <v>103</v>
      </c>
      <c r="I14" s="166">
        <f>(G14+100)/2</f>
        <v>80</v>
      </c>
      <c r="J14" s="158">
        <v>1</v>
      </c>
      <c r="AB14" s="146">
        <v>10</v>
      </c>
      <c r="AC14" s="153">
        <v>5</v>
      </c>
      <c r="AD14" s="153">
        <v>3</v>
      </c>
      <c r="AE14" s="139">
        <f t="shared" si="2"/>
        <v>11</v>
      </c>
    </row>
    <row r="15" spans="2:53" ht="15.6" x14ac:dyDescent="0.3">
      <c r="B15" s="147">
        <v>11</v>
      </c>
      <c r="C15" s="148" t="s">
        <v>30</v>
      </c>
      <c r="D15" s="149">
        <v>34</v>
      </c>
      <c r="E15" s="150">
        <v>31</v>
      </c>
      <c r="F15" s="159">
        <f t="shared" si="1"/>
        <v>0.91176470588235292</v>
      </c>
      <c r="G15" s="151">
        <v>100</v>
      </c>
      <c r="H15" s="151" t="s">
        <v>103</v>
      </c>
      <c r="I15" s="151">
        <v>100</v>
      </c>
      <c r="J15" s="158">
        <v>1</v>
      </c>
      <c r="AB15" s="146">
        <v>11</v>
      </c>
      <c r="AC15" s="153">
        <v>17</v>
      </c>
      <c r="AD15" s="153">
        <v>14</v>
      </c>
      <c r="AE15" s="139">
        <f t="shared" si="2"/>
        <v>34</v>
      </c>
    </row>
    <row r="16" spans="2:53" ht="15.6" x14ac:dyDescent="0.3">
      <c r="B16" s="147">
        <v>12</v>
      </c>
      <c r="C16" s="148" t="s">
        <v>31</v>
      </c>
      <c r="D16" s="149">
        <v>7</v>
      </c>
      <c r="E16" s="150">
        <v>12</v>
      </c>
      <c r="F16" s="159">
        <f t="shared" si="1"/>
        <v>1.7142857142857142</v>
      </c>
      <c r="G16" s="151">
        <v>100</v>
      </c>
      <c r="H16" s="151" t="s">
        <v>103</v>
      </c>
      <c r="I16" s="151">
        <v>100</v>
      </c>
      <c r="J16" s="158">
        <v>1</v>
      </c>
      <c r="AB16" s="146">
        <v>12</v>
      </c>
      <c r="AC16" s="153">
        <v>6</v>
      </c>
      <c r="AD16" s="153">
        <v>6</v>
      </c>
      <c r="AE16" s="139">
        <f t="shared" si="2"/>
        <v>7</v>
      </c>
    </row>
    <row r="17" spans="2:42" ht="15.6" x14ac:dyDescent="0.3">
      <c r="B17" s="147">
        <v>13</v>
      </c>
      <c r="C17" s="148" t="s">
        <v>34</v>
      </c>
      <c r="D17" s="149">
        <v>16</v>
      </c>
      <c r="E17" s="150">
        <v>19</v>
      </c>
      <c r="F17" s="159">
        <f t="shared" si="1"/>
        <v>1.1875</v>
      </c>
      <c r="G17" s="151">
        <v>100</v>
      </c>
      <c r="H17" s="151" t="s">
        <v>103</v>
      </c>
      <c r="I17" s="151">
        <v>100</v>
      </c>
      <c r="J17" s="158">
        <v>1</v>
      </c>
      <c r="AB17" s="146">
        <v>13</v>
      </c>
      <c r="AC17" s="153">
        <v>10</v>
      </c>
      <c r="AD17" s="153">
        <v>9</v>
      </c>
      <c r="AE17" s="139">
        <f t="shared" si="2"/>
        <v>16</v>
      </c>
    </row>
    <row r="18" spans="2:42" ht="15.6" x14ac:dyDescent="0.3">
      <c r="B18" s="147">
        <v>14</v>
      </c>
      <c r="C18" s="148" t="s">
        <v>37</v>
      </c>
      <c r="D18" s="149">
        <v>9</v>
      </c>
      <c r="E18" s="150">
        <v>15</v>
      </c>
      <c r="F18" s="159">
        <f t="shared" si="1"/>
        <v>1.6666666666666667</v>
      </c>
      <c r="G18" s="151">
        <v>100</v>
      </c>
      <c r="H18" s="151" t="s">
        <v>103</v>
      </c>
      <c r="I18" s="151">
        <v>100</v>
      </c>
      <c r="J18" s="158">
        <v>1</v>
      </c>
      <c r="AB18" s="146">
        <v>14</v>
      </c>
      <c r="AC18" s="153">
        <v>8</v>
      </c>
      <c r="AD18" s="153">
        <v>7</v>
      </c>
      <c r="AE18" s="139">
        <f t="shared" si="2"/>
        <v>9</v>
      </c>
      <c r="AH18" s="152"/>
    </row>
    <row r="19" spans="2:42" ht="15.6" x14ac:dyDescent="0.3">
      <c r="B19" s="147">
        <v>15</v>
      </c>
      <c r="C19" s="148" t="s">
        <v>38</v>
      </c>
      <c r="D19" s="149">
        <v>39</v>
      </c>
      <c r="E19" s="150">
        <v>50</v>
      </c>
      <c r="F19" s="159">
        <f t="shared" si="1"/>
        <v>1.2820512820512822</v>
      </c>
      <c r="G19" s="151">
        <v>100</v>
      </c>
      <c r="H19" s="151" t="s">
        <v>103</v>
      </c>
      <c r="I19" s="151">
        <v>100</v>
      </c>
      <c r="J19" s="158">
        <v>1</v>
      </c>
      <c r="AB19" s="146">
        <v>15</v>
      </c>
      <c r="AC19" s="153">
        <v>27</v>
      </c>
      <c r="AD19" s="153">
        <v>23</v>
      </c>
      <c r="AE19" s="139">
        <f t="shared" si="2"/>
        <v>39</v>
      </c>
    </row>
    <row r="20" spans="2:42" ht="15.6" x14ac:dyDescent="0.3">
      <c r="B20" s="147">
        <v>16</v>
      </c>
      <c r="C20" s="148" t="s">
        <v>41</v>
      </c>
      <c r="D20" s="149">
        <v>10</v>
      </c>
      <c r="E20" s="150">
        <v>12</v>
      </c>
      <c r="F20" s="159">
        <f t="shared" si="1"/>
        <v>1.2</v>
      </c>
      <c r="G20" s="151">
        <v>100</v>
      </c>
      <c r="H20" s="151" t="s">
        <v>103</v>
      </c>
      <c r="I20" s="151">
        <v>100</v>
      </c>
      <c r="J20" s="158">
        <v>1</v>
      </c>
      <c r="AB20" s="146">
        <v>16</v>
      </c>
      <c r="AC20" s="153">
        <v>7</v>
      </c>
      <c r="AD20" s="153">
        <v>5</v>
      </c>
      <c r="AE20" s="140">
        <f t="shared" si="2"/>
        <v>10</v>
      </c>
    </row>
    <row r="21" spans="2:42" ht="15.6" x14ac:dyDescent="0.3">
      <c r="B21" s="147">
        <v>17</v>
      </c>
      <c r="C21" s="148" t="s">
        <v>42</v>
      </c>
      <c r="D21" s="149">
        <v>14</v>
      </c>
      <c r="E21" s="150">
        <v>16</v>
      </c>
      <c r="F21" s="159">
        <f t="shared" si="1"/>
        <v>1.1428571428571428</v>
      </c>
      <c r="G21" s="151">
        <v>100</v>
      </c>
      <c r="H21" s="151" t="s">
        <v>103</v>
      </c>
      <c r="I21" s="151">
        <v>100</v>
      </c>
      <c r="J21" s="158">
        <v>1</v>
      </c>
      <c r="AB21" s="146">
        <v>17</v>
      </c>
      <c r="AC21" s="153">
        <v>9</v>
      </c>
      <c r="AD21" s="153">
        <v>7</v>
      </c>
      <c r="AE21" s="139">
        <f t="shared" si="2"/>
        <v>14</v>
      </c>
    </row>
    <row r="22" spans="2:42" ht="15.6" x14ac:dyDescent="0.3">
      <c r="B22" s="154">
        <v>18</v>
      </c>
      <c r="C22" s="155" t="s">
        <v>43</v>
      </c>
      <c r="D22" s="149">
        <v>5</v>
      </c>
      <c r="E22" s="150">
        <v>12</v>
      </c>
      <c r="F22" s="159">
        <f t="shared" si="1"/>
        <v>2.4</v>
      </c>
      <c r="G22" s="151">
        <v>100</v>
      </c>
      <c r="H22" s="151" t="s">
        <v>103</v>
      </c>
      <c r="I22" s="151">
        <v>100</v>
      </c>
      <c r="J22" s="158">
        <v>1</v>
      </c>
      <c r="AB22" s="146">
        <v>18</v>
      </c>
      <c r="AC22" s="153">
        <v>7</v>
      </c>
      <c r="AD22" s="153">
        <v>5</v>
      </c>
      <c r="AE22" s="139">
        <f t="shared" si="2"/>
        <v>5</v>
      </c>
    </row>
    <row r="23" spans="2:42" ht="15" x14ac:dyDescent="0.25">
      <c r="B23" s="156"/>
      <c r="C23" s="156"/>
      <c r="D23" s="151">
        <f>SUM(D5:D22)</f>
        <v>415</v>
      </c>
      <c r="E23" s="151">
        <f t="shared" ref="E23" si="3">SUM(E5:E22)</f>
        <v>499</v>
      </c>
      <c r="F23" s="159">
        <f t="shared" si="1"/>
        <v>1.2024096385542169</v>
      </c>
      <c r="G23" s="151">
        <v>100</v>
      </c>
      <c r="H23" s="151"/>
      <c r="I23" s="151"/>
      <c r="J23" s="158"/>
    </row>
    <row r="24" spans="2:42" ht="14.4" x14ac:dyDescent="0.3">
      <c r="D24" s="157"/>
      <c r="E24" s="157"/>
      <c r="F24" s="157"/>
      <c r="G24" s="157"/>
      <c r="H24" s="157"/>
      <c r="I24" s="157"/>
      <c r="AP24" s="152"/>
    </row>
    <row r="25" spans="2:42" ht="14.4" x14ac:dyDescent="0.3">
      <c r="F25" s="157" t="str">
        <f>"Trenggalek, 30 "&amp;C3</f>
        <v>Trenggalek, 30 September 2026</v>
      </c>
      <c r="AO25" s="152"/>
    </row>
    <row r="26" spans="2:42" x14ac:dyDescent="0.25">
      <c r="B26" s="138" t="s">
        <v>131</v>
      </c>
    </row>
    <row r="27" spans="2:42" x14ac:dyDescent="0.25">
      <c r="C27" s="138" t="s">
        <v>132</v>
      </c>
    </row>
    <row r="28" spans="2:42" x14ac:dyDescent="0.25">
      <c r="C28" s="138" t="s">
        <v>133</v>
      </c>
    </row>
    <row r="29" spans="2:42" x14ac:dyDescent="0.25">
      <c r="C29" s="138" t="s">
        <v>134</v>
      </c>
    </row>
  </sheetData>
  <sheetProtection algorithmName="SHA-512" hashValue="/wgDCrhV2sI1327RCd9l7evh/35QicmFaXi2TAhbdOsDASm8TuCWFpLtvyM4j0QfsylrK6ZHMmjfKO0aGq/K0g==" saltValue="Vmx0CBHm49JFIEfS1DIj0A==" spinCount="100000" sheet="1" objects="1" scenarios="1" selectLockedCells="1"/>
  <hyperlinks>
    <hyperlink ref="J5" location="'1'!F7" display="'1'!F7" xr:uid="{7832CE0F-C6EC-4884-A602-3A4F0B8BB739}"/>
    <hyperlink ref="J6" location="'2'!F7" display="'2'!F7" xr:uid="{A151B678-D562-4A40-A94E-CF9130637DFA}"/>
    <hyperlink ref="J7" location="'3'!F7" display="'3'!F7" xr:uid="{24B2EF8F-F7B1-45C5-B0DF-AA5035474DC4}"/>
    <hyperlink ref="J8" location="'4'!F7" display="'4'!F7" xr:uid="{8192FFA1-5B43-411A-ACD1-62CB719EEC62}"/>
    <hyperlink ref="J9" location="'5'!F7" display="'5'!F7" xr:uid="{C96B6DA9-82E2-4992-8ACC-DEC6E6199E23}"/>
    <hyperlink ref="J10" location="'6'!F7" display="'6'!F7" xr:uid="{9432C031-1424-426F-A2FA-13DF4ACBA7F2}"/>
    <hyperlink ref="J11" location="'7'!F7" display="'7'!F7" xr:uid="{8CC96D10-7DDF-4CEC-85EC-979670B5A06B}"/>
    <hyperlink ref="J12" location="'8'!F7" display="'8'!F7" xr:uid="{4A77EEE8-DCF6-4F47-AB8B-31267A40DC29}"/>
    <hyperlink ref="J13" location="'9'!F7" display="'9'!F7" xr:uid="{B5D4977D-377D-43CB-B6FD-F28BACDD5116}"/>
    <hyperlink ref="J14" location="'10'!F7" display="'10'!F7" xr:uid="{6D44A223-B595-4454-BBCA-E7FAD7E7336D}"/>
    <hyperlink ref="J15" location="'11'!F7" display="'11'!F7" xr:uid="{8A17F321-9682-41D5-A580-FAF651B9D36A}"/>
    <hyperlink ref="J16" location="'12'!F7" display="'12'!F7" xr:uid="{54ED5005-AA81-4E30-BB34-79087679EF2F}"/>
    <hyperlink ref="J17" location="'13'!F7" display="'13'!F7" xr:uid="{92731D65-F532-4890-9E72-80F4326DA07E}"/>
    <hyperlink ref="J18" location="'14'!F7" display="'14'!F7" xr:uid="{D7129E11-3C7C-4238-9951-E0098D817578}"/>
    <hyperlink ref="J19" location="'15'!F7" display="'15'!F7" xr:uid="{5AC8BFD6-B198-41FE-A418-9BD51E9A3494}"/>
    <hyperlink ref="J20" location="'16'!F7" display="'16'!F7" xr:uid="{AAE347A3-7659-4AE5-BE3E-6E7367867223}"/>
    <hyperlink ref="J21" location="'17'!F7" display="'17'!F7" xr:uid="{00D60E2D-C68C-4977-9A39-A7203F09D324}"/>
    <hyperlink ref="J22" location="'18'!F7" display="'18'!F7" xr:uid="{7DBAB8E0-F116-439A-97BA-287F60454CD3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W141"/>
  <sheetViews>
    <sheetView showGridLines="0" workbookViewId="0">
      <selection activeCell="F7" sqref="F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10.33203125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x14ac:dyDescent="0.3">
      <c r="B7" s="67" t="s">
        <v>2</v>
      </c>
      <c r="C7" s="72"/>
      <c r="D7" s="72"/>
      <c r="E7" s="71" t="s">
        <v>10</v>
      </c>
      <c r="F7" s="70" t="str">
        <f>Home!C5</f>
        <v>Ruang Tindakan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120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Home!AE5</f>
        <v>20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120</v>
      </c>
      <c r="S9" s="12" t="str">
        <f>H129&amp;" %"</f>
        <v>100 %</v>
      </c>
    </row>
    <row r="10" spans="1:23" x14ac:dyDescent="0.3">
      <c r="B10" s="67"/>
      <c r="C10" s="72"/>
      <c r="D10" s="67" t="s">
        <v>66</v>
      </c>
      <c r="E10" s="71" t="s">
        <v>10</v>
      </c>
      <c r="F10" s="68">
        <f>Home!AC5</f>
        <v>16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120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Home!AD5</f>
        <v>14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30 (150 %)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120</v>
      </c>
      <c r="S12" s="12" t="str">
        <f>J129&amp;" %"</f>
        <v>100 %</v>
      </c>
    </row>
    <row r="13" spans="1:23" x14ac:dyDescent="0.3">
      <c r="B13" s="67" t="s">
        <v>4</v>
      </c>
      <c r="C13" s="72"/>
      <c r="D13" s="72"/>
      <c r="E13" s="71" t="s">
        <v>10</v>
      </c>
      <c r="F13" s="65">
        <f>R23</f>
        <v>1080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120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Home!I5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120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120</v>
      </c>
      <c r="S18" s="12" t="str">
        <f>M129&amp;" %"</f>
        <v>100 %</v>
      </c>
    </row>
    <row r="19" spans="1:19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120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120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1080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Tindakan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23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21">
        <v>2</v>
      </c>
      <c r="D40" s="121">
        <v>3</v>
      </c>
      <c r="E40" s="122">
        <v>4</v>
      </c>
      <c r="F40" s="123"/>
      <c r="G40" s="121">
        <v>5</v>
      </c>
      <c r="H40" s="121">
        <v>6</v>
      </c>
      <c r="I40" s="121">
        <v>7</v>
      </c>
      <c r="J40" s="121">
        <v>8</v>
      </c>
      <c r="K40" s="121">
        <v>9</v>
      </c>
      <c r="L40" s="121">
        <v>10</v>
      </c>
      <c r="M40" s="121">
        <v>11</v>
      </c>
      <c r="N40" s="121">
        <v>12</v>
      </c>
      <c r="O40" s="121">
        <v>13</v>
      </c>
      <c r="P40" s="124">
        <v>14</v>
      </c>
      <c r="Q40" s="125"/>
      <c r="R40" s="124">
        <v>15</v>
      </c>
      <c r="S40" s="134"/>
      <c r="T40" s="135"/>
      <c r="U40" s="135"/>
    </row>
    <row r="41" spans="1:21" x14ac:dyDescent="0.3">
      <c r="A41" s="119"/>
      <c r="B41" s="37">
        <v>1</v>
      </c>
      <c r="C41" s="182">
        <v>46268</v>
      </c>
      <c r="D41" s="167" t="s">
        <v>59</v>
      </c>
      <c r="E41" s="168" t="s">
        <v>7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141</v>
      </c>
      <c r="S41" s="190"/>
      <c r="T41" s="190"/>
      <c r="U41" s="191"/>
    </row>
    <row r="42" spans="1:21" x14ac:dyDescent="0.3">
      <c r="A42" s="119"/>
      <c r="B42" s="37">
        <v>2</v>
      </c>
      <c r="C42" s="182">
        <v>46272</v>
      </c>
      <c r="D42" s="167" t="s">
        <v>59</v>
      </c>
      <c r="E42" s="168" t="s">
        <v>7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</row>
    <row r="43" spans="1:21" x14ac:dyDescent="0.3">
      <c r="A43" s="119"/>
      <c r="B43" s="37">
        <v>3</v>
      </c>
      <c r="C43" s="182">
        <v>46276</v>
      </c>
      <c r="D43" s="167" t="s">
        <v>59</v>
      </c>
      <c r="E43" s="168" t="s">
        <v>7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</row>
    <row r="44" spans="1:21" x14ac:dyDescent="0.3">
      <c r="A44" s="119"/>
      <c r="B44" s="37">
        <v>4</v>
      </c>
      <c r="C44" s="182">
        <v>46279</v>
      </c>
      <c r="D44" s="167" t="s">
        <v>59</v>
      </c>
      <c r="E44" s="168" t="s">
        <v>7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</row>
    <row r="45" spans="1:21" x14ac:dyDescent="0.3">
      <c r="A45" s="119"/>
      <c r="B45" s="37">
        <v>5</v>
      </c>
      <c r="C45" s="182">
        <v>46279</v>
      </c>
      <c r="D45" s="167" t="s">
        <v>59</v>
      </c>
      <c r="E45" s="168" t="s">
        <v>7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</row>
    <row r="46" spans="1:21" x14ac:dyDescent="0.3">
      <c r="A46" s="119"/>
      <c r="B46" s="37">
        <v>6</v>
      </c>
      <c r="C46" s="182">
        <v>46279</v>
      </c>
      <c r="D46" s="167" t="s">
        <v>59</v>
      </c>
      <c r="E46" s="168" t="s">
        <v>7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</row>
    <row r="47" spans="1:21" x14ac:dyDescent="0.3">
      <c r="A47" s="119"/>
      <c r="B47" s="37">
        <v>7</v>
      </c>
      <c r="C47" s="182">
        <v>46279</v>
      </c>
      <c r="D47" s="167" t="s">
        <v>59</v>
      </c>
      <c r="E47" s="168" t="s">
        <v>7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ht="14.4" customHeight="1" x14ac:dyDescent="0.3">
      <c r="A48" s="119"/>
      <c r="B48" s="37">
        <v>8</v>
      </c>
      <c r="C48" s="182">
        <v>46281</v>
      </c>
      <c r="D48" s="167" t="s">
        <v>59</v>
      </c>
      <c r="E48" s="168" t="s">
        <v>7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</row>
    <row r="49" spans="1:21" x14ac:dyDescent="0.3">
      <c r="A49" s="119"/>
      <c r="B49" s="37">
        <v>9</v>
      </c>
      <c r="C49" s="182">
        <v>46281</v>
      </c>
      <c r="D49" s="167" t="s">
        <v>59</v>
      </c>
      <c r="E49" s="168" t="s">
        <v>7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</row>
    <row r="50" spans="1:21" x14ac:dyDescent="0.3">
      <c r="A50" s="119"/>
      <c r="B50" s="37">
        <v>10</v>
      </c>
      <c r="C50" s="182">
        <v>46281</v>
      </c>
      <c r="D50" s="167" t="s">
        <v>59</v>
      </c>
      <c r="E50" s="168" t="s">
        <v>7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</row>
    <row r="51" spans="1:21" x14ac:dyDescent="0.3">
      <c r="A51" s="119"/>
      <c r="B51" s="37">
        <v>11</v>
      </c>
      <c r="C51" s="182">
        <v>46281</v>
      </c>
      <c r="D51" s="167" t="s">
        <v>59</v>
      </c>
      <c r="E51" s="168" t="s">
        <v>7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</row>
    <row r="52" spans="1:21" x14ac:dyDescent="0.3">
      <c r="A52" s="119"/>
      <c r="B52" s="37">
        <v>12</v>
      </c>
      <c r="C52" s="182">
        <v>46282</v>
      </c>
      <c r="D52" s="167" t="s">
        <v>59</v>
      </c>
      <c r="E52" s="168" t="s">
        <v>7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</row>
    <row r="53" spans="1:21" x14ac:dyDescent="0.3">
      <c r="A53" s="119"/>
      <c r="B53" s="37">
        <v>13</v>
      </c>
      <c r="C53" s="182">
        <v>46282</v>
      </c>
      <c r="D53" s="167" t="s">
        <v>59</v>
      </c>
      <c r="E53" s="168" t="s">
        <v>7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55</v>
      </c>
      <c r="S53" s="190"/>
      <c r="T53" s="190"/>
      <c r="U53" s="191"/>
    </row>
    <row r="54" spans="1:21" x14ac:dyDescent="0.3">
      <c r="A54" s="119"/>
      <c r="B54" s="37">
        <v>14</v>
      </c>
      <c r="C54" s="182">
        <v>46282</v>
      </c>
      <c r="D54" s="167" t="s">
        <v>59</v>
      </c>
      <c r="E54" s="168" t="s">
        <v>7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55</v>
      </c>
      <c r="S54" s="190"/>
      <c r="T54" s="190"/>
      <c r="U54" s="191"/>
    </row>
    <row r="55" spans="1:21" x14ac:dyDescent="0.3">
      <c r="A55" s="119"/>
      <c r="B55" s="37">
        <v>15</v>
      </c>
      <c r="C55" s="182">
        <v>46282</v>
      </c>
      <c r="D55" s="167" t="s">
        <v>59</v>
      </c>
      <c r="E55" s="168" t="s">
        <v>7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</row>
    <row r="56" spans="1:21" x14ac:dyDescent="0.3">
      <c r="A56" s="119"/>
      <c r="B56" s="37">
        <v>16</v>
      </c>
      <c r="C56" s="182">
        <v>46286</v>
      </c>
      <c r="D56" s="167" t="s">
        <v>59</v>
      </c>
      <c r="E56" s="168" t="s">
        <v>7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</row>
    <row r="57" spans="1:21" x14ac:dyDescent="0.3">
      <c r="A57" s="119"/>
      <c r="B57" s="37">
        <v>17</v>
      </c>
      <c r="C57" s="182">
        <v>46286</v>
      </c>
      <c r="D57" s="167" t="s">
        <v>59</v>
      </c>
      <c r="E57" s="168" t="s">
        <v>7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55</v>
      </c>
      <c r="S57" s="190"/>
      <c r="T57" s="190"/>
      <c r="U57" s="191"/>
    </row>
    <row r="58" spans="1:21" x14ac:dyDescent="0.3">
      <c r="A58" s="119"/>
      <c r="B58" s="37">
        <v>18</v>
      </c>
      <c r="C58" s="182">
        <v>46286</v>
      </c>
      <c r="D58" s="167" t="s">
        <v>59</v>
      </c>
      <c r="E58" s="168" t="s">
        <v>7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55</v>
      </c>
      <c r="S58" s="190"/>
      <c r="T58" s="190"/>
      <c r="U58" s="191"/>
    </row>
    <row r="59" spans="1:21" x14ac:dyDescent="0.3">
      <c r="B59" s="37">
        <v>19</v>
      </c>
      <c r="C59" s="182">
        <v>46288</v>
      </c>
      <c r="D59" s="167" t="s">
        <v>59</v>
      </c>
      <c r="E59" s="168" t="s">
        <v>7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55</v>
      </c>
      <c r="S59" s="190"/>
      <c r="T59" s="190"/>
      <c r="U59" s="191"/>
    </row>
    <row r="60" spans="1:21" x14ac:dyDescent="0.3">
      <c r="B60" s="37">
        <v>20</v>
      </c>
      <c r="C60" s="182">
        <v>46288</v>
      </c>
      <c r="D60" s="167" t="s">
        <v>59</v>
      </c>
      <c r="E60" s="168" t="s">
        <v>7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139</v>
      </c>
      <c r="R60" s="189" t="s">
        <v>55</v>
      </c>
      <c r="S60" s="190"/>
      <c r="T60" s="190"/>
      <c r="U60" s="191"/>
    </row>
    <row r="61" spans="1:21" x14ac:dyDescent="0.3">
      <c r="B61" s="37">
        <v>21</v>
      </c>
      <c r="C61" s="182">
        <v>46288</v>
      </c>
      <c r="D61" s="167" t="s">
        <v>59</v>
      </c>
      <c r="E61" s="168" t="s">
        <v>7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139</v>
      </c>
      <c r="R61" s="189" t="s">
        <v>55</v>
      </c>
      <c r="S61" s="190"/>
      <c r="T61" s="190"/>
      <c r="U61" s="191"/>
    </row>
    <row r="62" spans="1:21" x14ac:dyDescent="0.3">
      <c r="B62" s="37">
        <v>22</v>
      </c>
      <c r="C62" s="182">
        <v>46289</v>
      </c>
      <c r="D62" s="167" t="s">
        <v>59</v>
      </c>
      <c r="E62" s="168" t="s">
        <v>7</v>
      </c>
      <c r="F62" s="132"/>
      <c r="G62" s="126">
        <v>4</v>
      </c>
      <c r="H62" s="126">
        <v>4</v>
      </c>
      <c r="I62" s="126">
        <v>4</v>
      </c>
      <c r="J62" s="126">
        <v>4</v>
      </c>
      <c r="K62" s="126">
        <v>4</v>
      </c>
      <c r="L62" s="126">
        <v>4</v>
      </c>
      <c r="M62" s="126">
        <v>4</v>
      </c>
      <c r="N62" s="126">
        <v>4</v>
      </c>
      <c r="O62" s="126">
        <v>4</v>
      </c>
      <c r="P62" s="129">
        <v>100</v>
      </c>
      <c r="Q62" s="130" t="s">
        <v>139</v>
      </c>
      <c r="R62" s="189" t="s">
        <v>55</v>
      </c>
      <c r="S62" s="190"/>
      <c r="T62" s="190"/>
      <c r="U62" s="191"/>
    </row>
    <row r="63" spans="1:21" x14ac:dyDescent="0.3">
      <c r="B63" s="37">
        <v>23</v>
      </c>
      <c r="C63" s="182">
        <v>46289</v>
      </c>
      <c r="D63" s="167" t="s">
        <v>59</v>
      </c>
      <c r="E63" s="168" t="s">
        <v>7</v>
      </c>
      <c r="F63" s="132"/>
      <c r="G63" s="126">
        <v>4</v>
      </c>
      <c r="H63" s="126">
        <v>4</v>
      </c>
      <c r="I63" s="126">
        <v>4</v>
      </c>
      <c r="J63" s="126">
        <v>4</v>
      </c>
      <c r="K63" s="126">
        <v>4</v>
      </c>
      <c r="L63" s="126">
        <v>4</v>
      </c>
      <c r="M63" s="126">
        <v>4</v>
      </c>
      <c r="N63" s="126">
        <v>4</v>
      </c>
      <c r="O63" s="126">
        <v>4</v>
      </c>
      <c r="P63" s="129">
        <v>100</v>
      </c>
      <c r="Q63" s="130" t="s">
        <v>139</v>
      </c>
      <c r="R63" s="189" t="s">
        <v>55</v>
      </c>
      <c r="S63" s="190"/>
      <c r="T63" s="190"/>
      <c r="U63" s="191"/>
    </row>
    <row r="64" spans="1:21" x14ac:dyDescent="0.3">
      <c r="B64" s="37">
        <v>24</v>
      </c>
      <c r="C64" s="182">
        <v>46289</v>
      </c>
      <c r="D64" s="167" t="s">
        <v>59</v>
      </c>
      <c r="E64" s="168" t="s">
        <v>7</v>
      </c>
      <c r="F64" s="132"/>
      <c r="G64" s="126">
        <v>4</v>
      </c>
      <c r="H64" s="126">
        <v>4</v>
      </c>
      <c r="I64" s="126">
        <v>4</v>
      </c>
      <c r="J64" s="126">
        <v>4</v>
      </c>
      <c r="K64" s="126">
        <v>4</v>
      </c>
      <c r="L64" s="126">
        <v>4</v>
      </c>
      <c r="M64" s="126">
        <v>4</v>
      </c>
      <c r="N64" s="126">
        <v>4</v>
      </c>
      <c r="O64" s="126">
        <v>4</v>
      </c>
      <c r="P64" s="129">
        <v>100</v>
      </c>
      <c r="Q64" s="130" t="s">
        <v>139</v>
      </c>
      <c r="R64" s="189" t="s">
        <v>55</v>
      </c>
      <c r="S64" s="190"/>
      <c r="T64" s="190"/>
      <c r="U64" s="191"/>
    </row>
    <row r="65" spans="2:21" x14ac:dyDescent="0.3">
      <c r="B65" s="37">
        <v>25</v>
      </c>
      <c r="C65" s="182">
        <v>46290</v>
      </c>
      <c r="D65" s="167" t="s">
        <v>59</v>
      </c>
      <c r="E65" s="168" t="s">
        <v>7</v>
      </c>
      <c r="F65" s="132"/>
      <c r="G65" s="126">
        <v>4</v>
      </c>
      <c r="H65" s="126">
        <v>4</v>
      </c>
      <c r="I65" s="126">
        <v>4</v>
      </c>
      <c r="J65" s="126">
        <v>4</v>
      </c>
      <c r="K65" s="126">
        <v>4</v>
      </c>
      <c r="L65" s="126">
        <v>4</v>
      </c>
      <c r="M65" s="126">
        <v>4</v>
      </c>
      <c r="N65" s="126">
        <v>4</v>
      </c>
      <c r="O65" s="126">
        <v>4</v>
      </c>
      <c r="P65" s="129">
        <v>100</v>
      </c>
      <c r="Q65" s="130" t="s">
        <v>139</v>
      </c>
      <c r="R65" s="189" t="s">
        <v>55</v>
      </c>
      <c r="S65" s="190"/>
      <c r="T65" s="190"/>
      <c r="U65" s="191"/>
    </row>
    <row r="66" spans="2:21" x14ac:dyDescent="0.3">
      <c r="B66" s="37">
        <v>26</v>
      </c>
      <c r="C66" s="182">
        <v>46294</v>
      </c>
      <c r="D66" s="167" t="s">
        <v>59</v>
      </c>
      <c r="E66" s="168" t="s">
        <v>7</v>
      </c>
      <c r="F66" s="132"/>
      <c r="G66" s="126">
        <v>4</v>
      </c>
      <c r="H66" s="126">
        <v>4</v>
      </c>
      <c r="I66" s="126">
        <v>4</v>
      </c>
      <c r="J66" s="126">
        <v>4</v>
      </c>
      <c r="K66" s="126">
        <v>4</v>
      </c>
      <c r="L66" s="126">
        <v>4</v>
      </c>
      <c r="M66" s="126">
        <v>4</v>
      </c>
      <c r="N66" s="126">
        <v>4</v>
      </c>
      <c r="O66" s="126">
        <v>4</v>
      </c>
      <c r="P66" s="129">
        <v>100</v>
      </c>
      <c r="Q66" s="130" t="s">
        <v>139</v>
      </c>
      <c r="R66" s="189" t="s">
        <v>178</v>
      </c>
      <c r="S66" s="190"/>
      <c r="T66" s="190"/>
      <c r="U66" s="191"/>
    </row>
    <row r="67" spans="2:21" x14ac:dyDescent="0.3">
      <c r="B67" s="37">
        <v>27</v>
      </c>
      <c r="C67" s="182">
        <v>46295</v>
      </c>
      <c r="D67" s="167" t="s">
        <v>59</v>
      </c>
      <c r="E67" s="168" t="s">
        <v>7</v>
      </c>
      <c r="F67" s="132"/>
      <c r="G67" s="126">
        <v>4</v>
      </c>
      <c r="H67" s="126">
        <v>4</v>
      </c>
      <c r="I67" s="126">
        <v>4</v>
      </c>
      <c r="J67" s="126">
        <v>4</v>
      </c>
      <c r="K67" s="126">
        <v>4</v>
      </c>
      <c r="L67" s="126">
        <v>4</v>
      </c>
      <c r="M67" s="126">
        <v>4</v>
      </c>
      <c r="N67" s="126">
        <v>4</v>
      </c>
      <c r="O67" s="126">
        <v>4</v>
      </c>
      <c r="P67" s="129">
        <v>100</v>
      </c>
      <c r="Q67" s="130" t="s">
        <v>139</v>
      </c>
      <c r="R67" s="189" t="s">
        <v>55</v>
      </c>
      <c r="S67" s="190"/>
      <c r="T67" s="190"/>
      <c r="U67" s="191"/>
    </row>
    <row r="68" spans="2:21" x14ac:dyDescent="0.3">
      <c r="B68" s="37">
        <v>28</v>
      </c>
      <c r="C68" s="182">
        <v>46295</v>
      </c>
      <c r="D68" s="167" t="s">
        <v>59</v>
      </c>
      <c r="E68" s="168" t="s">
        <v>7</v>
      </c>
      <c r="F68" s="132"/>
      <c r="G68" s="126">
        <v>4</v>
      </c>
      <c r="H68" s="126">
        <v>4</v>
      </c>
      <c r="I68" s="126">
        <v>4</v>
      </c>
      <c r="J68" s="126">
        <v>4</v>
      </c>
      <c r="K68" s="126">
        <v>4</v>
      </c>
      <c r="L68" s="126">
        <v>4</v>
      </c>
      <c r="M68" s="126">
        <v>4</v>
      </c>
      <c r="N68" s="126">
        <v>4</v>
      </c>
      <c r="O68" s="126">
        <v>4</v>
      </c>
      <c r="P68" s="129">
        <v>100</v>
      </c>
      <c r="Q68" s="130" t="s">
        <v>139</v>
      </c>
      <c r="R68" s="189" t="s">
        <v>55</v>
      </c>
      <c r="S68" s="190"/>
      <c r="T68" s="190"/>
      <c r="U68" s="191"/>
    </row>
    <row r="69" spans="2:21" x14ac:dyDescent="0.3">
      <c r="B69" s="37">
        <v>29</v>
      </c>
      <c r="C69" s="182">
        <v>46295</v>
      </c>
      <c r="D69" s="167" t="s">
        <v>59</v>
      </c>
      <c r="E69" s="168" t="s">
        <v>7</v>
      </c>
      <c r="F69" s="132"/>
      <c r="G69" s="126">
        <v>4</v>
      </c>
      <c r="H69" s="126">
        <v>4</v>
      </c>
      <c r="I69" s="126">
        <v>4</v>
      </c>
      <c r="J69" s="126">
        <v>4</v>
      </c>
      <c r="K69" s="126">
        <v>4</v>
      </c>
      <c r="L69" s="126">
        <v>4</v>
      </c>
      <c r="M69" s="126">
        <v>4</v>
      </c>
      <c r="N69" s="126">
        <v>4</v>
      </c>
      <c r="O69" s="126">
        <v>4</v>
      </c>
      <c r="P69" s="129">
        <v>100</v>
      </c>
      <c r="Q69" s="130" t="s">
        <v>139</v>
      </c>
      <c r="R69" s="189" t="s">
        <v>55</v>
      </c>
      <c r="S69" s="190"/>
      <c r="T69" s="190"/>
      <c r="U69" s="191"/>
    </row>
    <row r="70" spans="2:21" x14ac:dyDescent="0.3">
      <c r="B70" s="37">
        <f>IF(C70="","",SUBTOTAL(3,C$41:$C70))</f>
        <v>30</v>
      </c>
      <c r="C70" s="182">
        <v>46295</v>
      </c>
      <c r="D70" s="167" t="s">
        <v>59</v>
      </c>
      <c r="E70" s="168" t="s">
        <v>7</v>
      </c>
      <c r="F70" s="132"/>
      <c r="G70" s="126">
        <v>4</v>
      </c>
      <c r="H70" s="126">
        <v>4</v>
      </c>
      <c r="I70" s="126">
        <v>4</v>
      </c>
      <c r="J70" s="126">
        <v>4</v>
      </c>
      <c r="K70" s="126">
        <v>4</v>
      </c>
      <c r="L70" s="126">
        <v>4</v>
      </c>
      <c r="M70" s="126">
        <v>4</v>
      </c>
      <c r="N70" s="126">
        <v>4</v>
      </c>
      <c r="O70" s="126">
        <v>4</v>
      </c>
      <c r="P70" s="129">
        <v>100</v>
      </c>
      <c r="Q70" s="130" t="s">
        <v>139</v>
      </c>
      <c r="R70" s="189" t="s">
        <v>55</v>
      </c>
      <c r="S70" s="190"/>
      <c r="T70" s="190"/>
      <c r="U70" s="191"/>
    </row>
    <row r="71" spans="2:21" x14ac:dyDescent="0.3">
      <c r="B71" s="37" t="str">
        <f>IF(C71="","",SUBTOTAL(3,C$41:$C71))</f>
        <v/>
      </c>
      <c r="C71" s="107"/>
      <c r="D71" s="102"/>
      <c r="E71" s="112"/>
      <c r="F71" s="113"/>
      <c r="G71" s="108"/>
      <c r="H71" s="108"/>
      <c r="I71" s="108"/>
      <c r="J71" s="108"/>
      <c r="K71" s="108"/>
      <c r="L71" s="108"/>
      <c r="M71" s="108"/>
      <c r="N71" s="108"/>
      <c r="O71" s="108"/>
      <c r="P71" s="111"/>
      <c r="Q71" s="110"/>
      <c r="R71" s="186"/>
      <c r="S71" s="187"/>
      <c r="T71" s="187"/>
      <c r="U71" s="188"/>
    </row>
    <row r="72" spans="2:21" x14ac:dyDescent="0.3">
      <c r="B72" s="37" t="str">
        <f>IF(C72="","",SUBTOTAL(3,C$41:$C72))</f>
        <v/>
      </c>
      <c r="C72" s="107"/>
      <c r="D72" s="102"/>
      <c r="E72" s="112"/>
      <c r="F72" s="113"/>
      <c r="G72" s="108"/>
      <c r="H72" s="108"/>
      <c r="I72" s="108"/>
      <c r="J72" s="108"/>
      <c r="K72" s="108"/>
      <c r="L72" s="108"/>
      <c r="M72" s="108"/>
      <c r="N72" s="108"/>
      <c r="O72" s="108"/>
      <c r="P72" s="111"/>
      <c r="Q72" s="110"/>
      <c r="R72" s="186"/>
      <c r="S72" s="187"/>
      <c r="T72" s="187"/>
      <c r="U72" s="188"/>
    </row>
    <row r="73" spans="2:21" x14ac:dyDescent="0.3">
      <c r="B73" s="37" t="str">
        <f>IF(C73="","",SUBTOTAL(3,C$41:$C73))</f>
        <v/>
      </c>
      <c r="C73" s="44"/>
      <c r="D73" s="102"/>
      <c r="E73" s="112"/>
      <c r="F73" s="113"/>
      <c r="G73" s="108"/>
      <c r="H73" s="108"/>
      <c r="I73" s="108"/>
      <c r="J73" s="108"/>
      <c r="K73" s="108"/>
      <c r="L73" s="108"/>
      <c r="M73" s="108"/>
      <c r="N73" s="108"/>
      <c r="O73" s="108"/>
      <c r="P73" s="111"/>
      <c r="Q73" s="110"/>
      <c r="R73" s="186"/>
      <c r="S73" s="187"/>
      <c r="T73" s="187"/>
      <c r="U73" s="188"/>
    </row>
    <row r="74" spans="2:21" x14ac:dyDescent="0.3">
      <c r="B74" s="37" t="str">
        <f>IF(C74="","",SUBTOTAL(3,C$41:$C74))</f>
        <v/>
      </c>
      <c r="C74" s="44"/>
      <c r="D74" s="102"/>
      <c r="E74" s="112"/>
      <c r="F74" s="113"/>
      <c r="G74" s="108"/>
      <c r="H74" s="108"/>
      <c r="I74" s="108"/>
      <c r="J74" s="108"/>
      <c r="K74" s="108"/>
      <c r="L74" s="108"/>
      <c r="M74" s="108"/>
      <c r="N74" s="108"/>
      <c r="O74" s="108"/>
      <c r="P74" s="111"/>
      <c r="Q74" s="110"/>
      <c r="R74" s="186"/>
      <c r="S74" s="187"/>
      <c r="T74" s="187"/>
      <c r="U74" s="188"/>
    </row>
    <row r="75" spans="2:21" x14ac:dyDescent="0.3">
      <c r="B75" s="37" t="str">
        <f>IF(C75="","",SUBTOTAL(3,C$41:$C75))</f>
        <v/>
      </c>
      <c r="C75" s="44"/>
      <c r="D75" s="102"/>
      <c r="E75" s="112"/>
      <c r="F75" s="113"/>
      <c r="G75" s="108"/>
      <c r="H75" s="108"/>
      <c r="I75" s="108"/>
      <c r="J75" s="108"/>
      <c r="K75" s="108"/>
      <c r="L75" s="108"/>
      <c r="M75" s="108"/>
      <c r="N75" s="108"/>
      <c r="O75" s="108"/>
      <c r="P75" s="111"/>
      <c r="Q75" s="110"/>
      <c r="R75" s="186"/>
      <c r="S75" s="187"/>
      <c r="T75" s="187"/>
      <c r="U75" s="188"/>
    </row>
    <row r="76" spans="2:21" x14ac:dyDescent="0.3">
      <c r="B76" s="37" t="str">
        <f>IF(C76="","",SUBTOTAL(3,C$41:$C76))</f>
        <v/>
      </c>
      <c r="C76" s="44"/>
      <c r="D76" s="102"/>
      <c r="E76" s="112"/>
      <c r="F76" s="113"/>
      <c r="G76" s="108"/>
      <c r="H76" s="108"/>
      <c r="I76" s="108"/>
      <c r="J76" s="108"/>
      <c r="K76" s="108"/>
      <c r="L76" s="108"/>
      <c r="M76" s="108"/>
      <c r="N76" s="108"/>
      <c r="O76" s="108"/>
      <c r="P76" s="111"/>
      <c r="Q76" s="110"/>
      <c r="R76" s="186"/>
      <c r="S76" s="187"/>
      <c r="T76" s="187"/>
      <c r="U76" s="188"/>
    </row>
    <row r="77" spans="2:21" x14ac:dyDescent="0.3">
      <c r="B77" s="37" t="str">
        <f>IF(C77="","",SUBTOTAL(3,C$41:$C77))</f>
        <v/>
      </c>
      <c r="C77" s="44"/>
      <c r="D77" s="102"/>
      <c r="E77" s="112"/>
      <c r="F77" s="113"/>
      <c r="G77" s="108"/>
      <c r="H77" s="108"/>
      <c r="I77" s="108"/>
      <c r="J77" s="108"/>
      <c r="K77" s="108"/>
      <c r="L77" s="108"/>
      <c r="M77" s="108"/>
      <c r="N77" s="108"/>
      <c r="O77" s="108"/>
      <c r="P77" s="111"/>
      <c r="Q77" s="110"/>
      <c r="R77" s="186"/>
      <c r="S77" s="187"/>
      <c r="T77" s="187"/>
      <c r="U77" s="188"/>
    </row>
    <row r="78" spans="2:21" x14ac:dyDescent="0.3">
      <c r="B78" s="37" t="str">
        <f>IF(C78="","",SUBTOTAL(3,C$41:$C78))</f>
        <v/>
      </c>
      <c r="C78" s="44"/>
      <c r="D78" s="102"/>
      <c r="E78" s="112"/>
      <c r="F78" s="113"/>
      <c r="G78" s="108"/>
      <c r="H78" s="108"/>
      <c r="I78" s="108"/>
      <c r="J78" s="108"/>
      <c r="K78" s="108"/>
      <c r="L78" s="108"/>
      <c r="M78" s="108"/>
      <c r="N78" s="108"/>
      <c r="O78" s="108"/>
      <c r="P78" s="111"/>
      <c r="Q78" s="110"/>
      <c r="R78" s="186"/>
      <c r="S78" s="187"/>
      <c r="T78" s="187"/>
      <c r="U78" s="188"/>
    </row>
    <row r="79" spans="2:21" x14ac:dyDescent="0.3">
      <c r="B79" s="37" t="str">
        <f>IF(C79="","",SUBTOTAL(3,C$41:$C79))</f>
        <v/>
      </c>
      <c r="C79" s="44"/>
      <c r="D79" s="102"/>
      <c r="E79" s="112"/>
      <c r="F79" s="113"/>
      <c r="G79" s="108"/>
      <c r="H79" s="108"/>
      <c r="I79" s="108"/>
      <c r="J79" s="108"/>
      <c r="K79" s="108"/>
      <c r="L79" s="108"/>
      <c r="M79" s="108"/>
      <c r="N79" s="108"/>
      <c r="O79" s="108"/>
      <c r="P79" s="111"/>
      <c r="Q79" s="110"/>
      <c r="R79" s="186"/>
      <c r="S79" s="187"/>
      <c r="T79" s="187"/>
      <c r="U79" s="188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44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44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44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44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44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44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44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ht="14.4" customHeight="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120</v>
      </c>
      <c r="H128" s="39">
        <f t="shared" si="0"/>
        <v>120</v>
      </c>
      <c r="I128" s="39">
        <f t="shared" si="0"/>
        <v>120</v>
      </c>
      <c r="J128" s="39">
        <f t="shared" si="0"/>
        <v>120</v>
      </c>
      <c r="K128" s="39">
        <f t="shared" si="0"/>
        <v>120</v>
      </c>
      <c r="L128" s="39">
        <f t="shared" si="0"/>
        <v>120</v>
      </c>
      <c r="M128" s="39">
        <f t="shared" si="0"/>
        <v>120</v>
      </c>
      <c r="N128" s="39">
        <f t="shared" si="0"/>
        <v>120</v>
      </c>
      <c r="O128" s="39">
        <f t="shared" si="0"/>
        <v>120</v>
      </c>
      <c r="P128" s="51">
        <f>SUM(G128:O128)</f>
        <v>1080</v>
      </c>
      <c r="Q128" s="52"/>
      <c r="R128" s="53"/>
      <c r="S128" s="54"/>
      <c r="T128" s="54"/>
      <c r="U128" s="55"/>
    </row>
    <row r="129" spans="2:21" ht="14.4" customHeight="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customHeight="1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Tindakan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371F7227-00F2-4BB0-A61F-02504BDBD3A7}"/>
  <mergeCells count="78">
    <mergeCell ref="L6:Q6"/>
    <mergeCell ref="K7:K8"/>
    <mergeCell ref="L7:Q8"/>
    <mergeCell ref="R7:R8"/>
    <mergeCell ref="S7:S8"/>
    <mergeCell ref="L9:Q9"/>
    <mergeCell ref="K10:K11"/>
    <mergeCell ref="L10:Q11"/>
    <mergeCell ref="R10:R11"/>
    <mergeCell ref="S10:S11"/>
    <mergeCell ref="L12:Q12"/>
    <mergeCell ref="K23:K24"/>
    <mergeCell ref="L23:Q24"/>
    <mergeCell ref="R23:R24"/>
    <mergeCell ref="S23:S24"/>
    <mergeCell ref="K13:K15"/>
    <mergeCell ref="L13:Q15"/>
    <mergeCell ref="R13:R15"/>
    <mergeCell ref="S13:S15"/>
    <mergeCell ref="K16:K17"/>
    <mergeCell ref="L16:Q17"/>
    <mergeCell ref="R16:R17"/>
    <mergeCell ref="S16:S17"/>
    <mergeCell ref="R39:U39"/>
    <mergeCell ref="R41:U41"/>
    <mergeCell ref="L18:Q18"/>
    <mergeCell ref="K19:K20"/>
    <mergeCell ref="L19:Q20"/>
    <mergeCell ref="R19:R20"/>
    <mergeCell ref="S19:S20"/>
    <mergeCell ref="K21:K22"/>
    <mergeCell ref="L21:Q22"/>
    <mergeCell ref="R21:R22"/>
    <mergeCell ref="S21:S22"/>
    <mergeCell ref="R47:U47"/>
    <mergeCell ref="R42:U42"/>
    <mergeCell ref="R43:U43"/>
    <mergeCell ref="R44:U44"/>
    <mergeCell ref="R45:U45"/>
    <mergeCell ref="R46:U46"/>
    <mergeCell ref="R49:U49"/>
    <mergeCell ref="R50:U50"/>
    <mergeCell ref="R48:U48"/>
    <mergeCell ref="R53:U53"/>
    <mergeCell ref="R54:U54"/>
    <mergeCell ref="R51:U51"/>
    <mergeCell ref="R52:U52"/>
    <mergeCell ref="R55:U55"/>
    <mergeCell ref="R57:U57"/>
    <mergeCell ref="R58:U58"/>
    <mergeCell ref="R56:U56"/>
    <mergeCell ref="R59:U59"/>
    <mergeCell ref="R60:U60"/>
    <mergeCell ref="R61:U61"/>
    <mergeCell ref="R64:U64"/>
    <mergeCell ref="R62:U62"/>
    <mergeCell ref="R63:U63"/>
    <mergeCell ref="R65:U65"/>
    <mergeCell ref="R67:U67"/>
    <mergeCell ref="R66:U66"/>
    <mergeCell ref="R68:U68"/>
    <mergeCell ref="R69:U69"/>
    <mergeCell ref="R70:U70"/>
    <mergeCell ref="R71:U71"/>
    <mergeCell ref="R73:U73"/>
    <mergeCell ref="R74:U74"/>
    <mergeCell ref="R75:U75"/>
    <mergeCell ref="R76:U76"/>
    <mergeCell ref="R72:U72"/>
    <mergeCell ref="R77:U77"/>
    <mergeCell ref="R78:U78"/>
    <mergeCell ref="R79:U79"/>
    <mergeCell ref="R85:U85"/>
    <mergeCell ref="R80:U80"/>
    <mergeCell ref="R81:U81"/>
    <mergeCell ref="R83:U83"/>
    <mergeCell ref="R84:U84"/>
    <mergeCell ref="R82:U82"/>
  </mergeCells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W141"/>
  <sheetViews>
    <sheetView showGridLines="0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Home!C6</f>
        <v>Ruang Pemeriksaan Umum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204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Home!AE6</f>
        <v>47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204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Home!AC6</f>
        <v>27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204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Home!AD6</f>
        <v>24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51 (108.51 %)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204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1836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204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Home!I6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204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204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204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204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1836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72</v>
      </c>
    </row>
    <row r="28" spans="1:19" s="1" customFormat="1" ht="13.2" x14ac:dyDescent="0.25">
      <c r="E28" s="18"/>
      <c r="P28" s="16"/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46266</v>
      </c>
      <c r="D41" s="176" t="s">
        <v>59</v>
      </c>
      <c r="E41" s="178" t="s">
        <v>11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55</v>
      </c>
      <c r="S41" s="190"/>
      <c r="T41" s="190"/>
      <c r="U41" s="191"/>
    </row>
    <row r="42" spans="1:21" x14ac:dyDescent="0.3">
      <c r="A42" s="119"/>
      <c r="B42" s="37">
        <v>2</v>
      </c>
      <c r="C42" s="180">
        <v>46266</v>
      </c>
      <c r="D42" s="176" t="s">
        <v>59</v>
      </c>
      <c r="E42" s="178" t="s">
        <v>11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</row>
    <row r="43" spans="1:21" x14ac:dyDescent="0.3">
      <c r="A43" s="119"/>
      <c r="B43" s="37">
        <v>3</v>
      </c>
      <c r="C43" s="180">
        <v>46267</v>
      </c>
      <c r="D43" s="176" t="s">
        <v>59</v>
      </c>
      <c r="E43" s="178" t="s">
        <v>11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46267</v>
      </c>
      <c r="D44" s="176" t="s">
        <v>59</v>
      </c>
      <c r="E44" s="178" t="s">
        <v>11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46268</v>
      </c>
      <c r="D45" s="176" t="s">
        <v>59</v>
      </c>
      <c r="E45" s="178" t="s">
        <v>11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46268</v>
      </c>
      <c r="D46" s="176" t="s">
        <v>59</v>
      </c>
      <c r="E46" s="178" t="s">
        <v>11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46269</v>
      </c>
      <c r="D47" s="176" t="s">
        <v>59</v>
      </c>
      <c r="E47" s="178" t="s">
        <v>11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46269</v>
      </c>
      <c r="D48" s="176" t="s">
        <v>59</v>
      </c>
      <c r="E48" s="178" t="s">
        <v>11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</row>
    <row r="49" spans="1:21" x14ac:dyDescent="0.3">
      <c r="A49" s="119"/>
      <c r="B49" s="37">
        <v>9</v>
      </c>
      <c r="C49" s="180">
        <v>46269</v>
      </c>
      <c r="D49" s="176" t="s">
        <v>59</v>
      </c>
      <c r="E49" s="178" t="s">
        <v>11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</row>
    <row r="50" spans="1:21" x14ac:dyDescent="0.3">
      <c r="A50" s="119"/>
      <c r="B50" s="37">
        <v>10</v>
      </c>
      <c r="C50" s="180">
        <v>46271</v>
      </c>
      <c r="D50" s="176" t="s">
        <v>59</v>
      </c>
      <c r="E50" s="178" t="s">
        <v>11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</row>
    <row r="51" spans="1:21" x14ac:dyDescent="0.3">
      <c r="A51" s="119"/>
      <c r="B51" s="37">
        <v>11</v>
      </c>
      <c r="C51" s="180">
        <v>46271</v>
      </c>
      <c r="D51" s="176" t="s">
        <v>59</v>
      </c>
      <c r="E51" s="178" t="s">
        <v>11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</row>
    <row r="52" spans="1:21" x14ac:dyDescent="0.3">
      <c r="A52" s="119"/>
      <c r="B52" s="37">
        <v>12</v>
      </c>
      <c r="C52" s="180">
        <v>46271</v>
      </c>
      <c r="D52" s="176" t="s">
        <v>59</v>
      </c>
      <c r="E52" s="178" t="s">
        <v>11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</row>
    <row r="53" spans="1:21" x14ac:dyDescent="0.3">
      <c r="A53" s="119"/>
      <c r="B53" s="37">
        <v>13</v>
      </c>
      <c r="C53" s="180">
        <v>46272</v>
      </c>
      <c r="D53" s="176" t="s">
        <v>59</v>
      </c>
      <c r="E53" s="178" t="s">
        <v>11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55</v>
      </c>
      <c r="S53" s="190"/>
      <c r="T53" s="190"/>
      <c r="U53" s="191"/>
    </row>
    <row r="54" spans="1:21" x14ac:dyDescent="0.3">
      <c r="A54" s="119"/>
      <c r="B54" s="37">
        <v>14</v>
      </c>
      <c r="C54" s="180">
        <v>46272</v>
      </c>
      <c r="D54" s="176" t="s">
        <v>59</v>
      </c>
      <c r="E54" s="178" t="s">
        <v>11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55</v>
      </c>
      <c r="S54" s="190"/>
      <c r="T54" s="190"/>
      <c r="U54" s="191"/>
    </row>
    <row r="55" spans="1:21" x14ac:dyDescent="0.3">
      <c r="A55" s="119"/>
      <c r="B55" s="37">
        <v>15</v>
      </c>
      <c r="C55" s="180">
        <v>46276</v>
      </c>
      <c r="D55" s="176" t="s">
        <v>59</v>
      </c>
      <c r="E55" s="178" t="s">
        <v>11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</row>
    <row r="56" spans="1:21" x14ac:dyDescent="0.3">
      <c r="A56" s="119"/>
      <c r="B56" s="37">
        <v>16</v>
      </c>
      <c r="C56" s="180">
        <v>46276</v>
      </c>
      <c r="D56" s="176" t="s">
        <v>59</v>
      </c>
      <c r="E56" s="178" t="s">
        <v>11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</row>
    <row r="57" spans="1:21" x14ac:dyDescent="0.3">
      <c r="A57" s="119"/>
      <c r="B57" s="37">
        <v>17</v>
      </c>
      <c r="C57" s="180">
        <v>46276</v>
      </c>
      <c r="D57" s="176" t="s">
        <v>59</v>
      </c>
      <c r="E57" s="178" t="s">
        <v>11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55</v>
      </c>
      <c r="S57" s="190"/>
      <c r="T57" s="190"/>
      <c r="U57" s="191"/>
    </row>
    <row r="58" spans="1:21" x14ac:dyDescent="0.3">
      <c r="A58" s="119"/>
      <c r="B58" s="37">
        <v>18</v>
      </c>
      <c r="C58" s="180">
        <v>46277</v>
      </c>
      <c r="D58" s="176" t="s">
        <v>59</v>
      </c>
      <c r="E58" s="178" t="s">
        <v>11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55</v>
      </c>
      <c r="S58" s="190"/>
      <c r="T58" s="190"/>
      <c r="U58" s="191"/>
    </row>
    <row r="59" spans="1:21" x14ac:dyDescent="0.3">
      <c r="A59" s="119"/>
      <c r="B59" s="37">
        <v>19</v>
      </c>
      <c r="C59" s="180">
        <v>46277</v>
      </c>
      <c r="D59" s="176" t="s">
        <v>59</v>
      </c>
      <c r="E59" s="178" t="s">
        <v>11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55</v>
      </c>
      <c r="S59" s="190"/>
      <c r="T59" s="190"/>
      <c r="U59" s="191"/>
    </row>
    <row r="60" spans="1:21" x14ac:dyDescent="0.3">
      <c r="A60" s="119"/>
      <c r="B60" s="37">
        <v>20</v>
      </c>
      <c r="C60" s="180">
        <v>46277</v>
      </c>
      <c r="D60" s="176" t="s">
        <v>59</v>
      </c>
      <c r="E60" s="178" t="s">
        <v>11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139</v>
      </c>
      <c r="R60" s="189" t="s">
        <v>55</v>
      </c>
      <c r="S60" s="190"/>
      <c r="T60" s="190"/>
      <c r="U60" s="191"/>
    </row>
    <row r="61" spans="1:21" x14ac:dyDescent="0.3">
      <c r="A61" s="119"/>
      <c r="B61" s="37">
        <v>21</v>
      </c>
      <c r="C61" s="180">
        <v>46278</v>
      </c>
      <c r="D61" s="176" t="s">
        <v>59</v>
      </c>
      <c r="E61" s="178" t="s">
        <v>11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139</v>
      </c>
      <c r="R61" s="189" t="s">
        <v>55</v>
      </c>
      <c r="S61" s="190"/>
      <c r="T61" s="190"/>
      <c r="U61" s="191"/>
    </row>
    <row r="62" spans="1:21" x14ac:dyDescent="0.3">
      <c r="A62" s="119"/>
      <c r="B62" s="37">
        <v>22</v>
      </c>
      <c r="C62" s="180">
        <v>46278</v>
      </c>
      <c r="D62" s="176" t="s">
        <v>59</v>
      </c>
      <c r="E62" s="178" t="s">
        <v>11</v>
      </c>
      <c r="F62" s="132"/>
      <c r="G62" s="126">
        <v>4</v>
      </c>
      <c r="H62" s="126">
        <v>4</v>
      </c>
      <c r="I62" s="126">
        <v>4</v>
      </c>
      <c r="J62" s="126">
        <v>4</v>
      </c>
      <c r="K62" s="126">
        <v>4</v>
      </c>
      <c r="L62" s="126">
        <v>4</v>
      </c>
      <c r="M62" s="126">
        <v>4</v>
      </c>
      <c r="N62" s="126">
        <v>4</v>
      </c>
      <c r="O62" s="126">
        <v>4</v>
      </c>
      <c r="P62" s="129">
        <v>100</v>
      </c>
      <c r="Q62" s="130" t="s">
        <v>139</v>
      </c>
      <c r="R62" s="189" t="s">
        <v>55</v>
      </c>
      <c r="S62" s="190"/>
      <c r="T62" s="190"/>
      <c r="U62" s="191"/>
    </row>
    <row r="63" spans="1:21" x14ac:dyDescent="0.3">
      <c r="A63" s="119"/>
      <c r="B63" s="37">
        <v>23</v>
      </c>
      <c r="C63" s="180">
        <v>46278</v>
      </c>
      <c r="D63" s="176" t="s">
        <v>59</v>
      </c>
      <c r="E63" s="178" t="s">
        <v>11</v>
      </c>
      <c r="F63" s="132"/>
      <c r="G63" s="126">
        <v>4</v>
      </c>
      <c r="H63" s="126">
        <v>4</v>
      </c>
      <c r="I63" s="126">
        <v>4</v>
      </c>
      <c r="J63" s="126">
        <v>4</v>
      </c>
      <c r="K63" s="126">
        <v>4</v>
      </c>
      <c r="L63" s="126">
        <v>4</v>
      </c>
      <c r="M63" s="126">
        <v>4</v>
      </c>
      <c r="N63" s="126">
        <v>4</v>
      </c>
      <c r="O63" s="126">
        <v>4</v>
      </c>
      <c r="P63" s="129">
        <v>100</v>
      </c>
      <c r="Q63" s="130" t="s">
        <v>139</v>
      </c>
      <c r="R63" s="189" t="s">
        <v>55</v>
      </c>
      <c r="S63" s="190"/>
      <c r="T63" s="190"/>
      <c r="U63" s="191"/>
    </row>
    <row r="64" spans="1:21" x14ac:dyDescent="0.3">
      <c r="A64" s="119"/>
      <c r="B64" s="37">
        <v>24</v>
      </c>
      <c r="C64" s="180">
        <v>46279</v>
      </c>
      <c r="D64" s="176" t="s">
        <v>59</v>
      </c>
      <c r="E64" s="178" t="s">
        <v>11</v>
      </c>
      <c r="F64" s="132"/>
      <c r="G64" s="126">
        <v>4</v>
      </c>
      <c r="H64" s="126">
        <v>4</v>
      </c>
      <c r="I64" s="126">
        <v>4</v>
      </c>
      <c r="J64" s="126">
        <v>4</v>
      </c>
      <c r="K64" s="126">
        <v>4</v>
      </c>
      <c r="L64" s="126">
        <v>4</v>
      </c>
      <c r="M64" s="126">
        <v>4</v>
      </c>
      <c r="N64" s="126">
        <v>4</v>
      </c>
      <c r="O64" s="126">
        <v>4</v>
      </c>
      <c r="P64" s="129">
        <v>100</v>
      </c>
      <c r="Q64" s="130" t="s">
        <v>139</v>
      </c>
      <c r="R64" s="189" t="s">
        <v>55</v>
      </c>
      <c r="S64" s="190"/>
      <c r="T64" s="190"/>
      <c r="U64" s="191"/>
    </row>
    <row r="65" spans="1:21" x14ac:dyDescent="0.3">
      <c r="A65" s="119"/>
      <c r="B65" s="37">
        <v>25</v>
      </c>
      <c r="C65" s="180">
        <v>46279</v>
      </c>
      <c r="D65" s="176" t="s">
        <v>59</v>
      </c>
      <c r="E65" s="178" t="s">
        <v>11</v>
      </c>
      <c r="F65" s="132"/>
      <c r="G65" s="126">
        <v>4</v>
      </c>
      <c r="H65" s="126">
        <v>4</v>
      </c>
      <c r="I65" s="126">
        <v>4</v>
      </c>
      <c r="J65" s="126">
        <v>4</v>
      </c>
      <c r="K65" s="126">
        <v>4</v>
      </c>
      <c r="L65" s="126">
        <v>4</v>
      </c>
      <c r="M65" s="126">
        <v>4</v>
      </c>
      <c r="N65" s="126">
        <v>4</v>
      </c>
      <c r="O65" s="126">
        <v>4</v>
      </c>
      <c r="P65" s="129">
        <v>100</v>
      </c>
      <c r="Q65" s="130" t="s">
        <v>139</v>
      </c>
      <c r="R65" s="189" t="s">
        <v>55</v>
      </c>
      <c r="S65" s="190"/>
      <c r="T65" s="190"/>
      <c r="U65" s="191"/>
    </row>
    <row r="66" spans="1:21" x14ac:dyDescent="0.3">
      <c r="A66" s="119"/>
      <c r="B66" s="37">
        <v>26</v>
      </c>
      <c r="C66" s="180">
        <v>46280</v>
      </c>
      <c r="D66" s="176" t="s">
        <v>59</v>
      </c>
      <c r="E66" s="178" t="s">
        <v>11</v>
      </c>
      <c r="F66" s="132"/>
      <c r="G66" s="126">
        <v>4</v>
      </c>
      <c r="H66" s="126">
        <v>4</v>
      </c>
      <c r="I66" s="126">
        <v>4</v>
      </c>
      <c r="J66" s="126">
        <v>4</v>
      </c>
      <c r="K66" s="126">
        <v>4</v>
      </c>
      <c r="L66" s="126">
        <v>4</v>
      </c>
      <c r="M66" s="126">
        <v>4</v>
      </c>
      <c r="N66" s="126">
        <v>4</v>
      </c>
      <c r="O66" s="126">
        <v>4</v>
      </c>
      <c r="P66" s="129">
        <v>100</v>
      </c>
      <c r="Q66" s="130" t="s">
        <v>139</v>
      </c>
      <c r="R66" s="189" t="s">
        <v>55</v>
      </c>
      <c r="S66" s="190"/>
      <c r="T66" s="190"/>
      <c r="U66" s="191"/>
    </row>
    <row r="67" spans="1:21" x14ac:dyDescent="0.3">
      <c r="A67" s="119"/>
      <c r="B67" s="37">
        <v>27</v>
      </c>
      <c r="C67" s="180">
        <v>46280</v>
      </c>
      <c r="D67" s="176" t="s">
        <v>59</v>
      </c>
      <c r="E67" s="178" t="s">
        <v>11</v>
      </c>
      <c r="F67" s="132"/>
      <c r="G67" s="126">
        <v>4</v>
      </c>
      <c r="H67" s="126">
        <v>4</v>
      </c>
      <c r="I67" s="126">
        <v>4</v>
      </c>
      <c r="J67" s="126">
        <v>4</v>
      </c>
      <c r="K67" s="126">
        <v>4</v>
      </c>
      <c r="L67" s="126">
        <v>4</v>
      </c>
      <c r="M67" s="126">
        <v>4</v>
      </c>
      <c r="N67" s="126">
        <v>4</v>
      </c>
      <c r="O67" s="126">
        <v>4</v>
      </c>
      <c r="P67" s="129">
        <v>100</v>
      </c>
      <c r="Q67" s="130" t="s">
        <v>139</v>
      </c>
      <c r="R67" s="189" t="s">
        <v>55</v>
      </c>
      <c r="S67" s="190"/>
      <c r="T67" s="190"/>
      <c r="U67" s="191"/>
    </row>
    <row r="68" spans="1:21" x14ac:dyDescent="0.3">
      <c r="A68" s="119"/>
      <c r="B68" s="37">
        <v>28</v>
      </c>
      <c r="C68" s="180">
        <v>46281</v>
      </c>
      <c r="D68" s="176" t="s">
        <v>59</v>
      </c>
      <c r="E68" s="178" t="s">
        <v>11</v>
      </c>
      <c r="F68" s="132"/>
      <c r="G68" s="126">
        <v>4</v>
      </c>
      <c r="H68" s="126">
        <v>4</v>
      </c>
      <c r="I68" s="126">
        <v>4</v>
      </c>
      <c r="J68" s="126">
        <v>4</v>
      </c>
      <c r="K68" s="126">
        <v>4</v>
      </c>
      <c r="L68" s="126">
        <v>4</v>
      </c>
      <c r="M68" s="126">
        <v>4</v>
      </c>
      <c r="N68" s="126">
        <v>4</v>
      </c>
      <c r="O68" s="126">
        <v>4</v>
      </c>
      <c r="P68" s="129">
        <v>100</v>
      </c>
      <c r="Q68" s="130" t="s">
        <v>139</v>
      </c>
      <c r="R68" s="189" t="s">
        <v>55</v>
      </c>
      <c r="S68" s="190"/>
      <c r="T68" s="190"/>
      <c r="U68" s="191"/>
    </row>
    <row r="69" spans="1:21" x14ac:dyDescent="0.3">
      <c r="A69" s="119"/>
      <c r="B69" s="37">
        <v>29</v>
      </c>
      <c r="C69" s="180">
        <v>46281</v>
      </c>
      <c r="D69" s="176" t="s">
        <v>59</v>
      </c>
      <c r="E69" s="178" t="s">
        <v>11</v>
      </c>
      <c r="F69" s="132"/>
      <c r="G69" s="126">
        <v>4</v>
      </c>
      <c r="H69" s="126">
        <v>4</v>
      </c>
      <c r="I69" s="126">
        <v>4</v>
      </c>
      <c r="J69" s="126">
        <v>4</v>
      </c>
      <c r="K69" s="126">
        <v>4</v>
      </c>
      <c r="L69" s="126">
        <v>4</v>
      </c>
      <c r="M69" s="126">
        <v>4</v>
      </c>
      <c r="N69" s="126">
        <v>4</v>
      </c>
      <c r="O69" s="126">
        <v>4</v>
      </c>
      <c r="P69" s="129">
        <v>100</v>
      </c>
      <c r="Q69" s="130" t="s">
        <v>139</v>
      </c>
      <c r="R69" s="189" t="s">
        <v>55</v>
      </c>
      <c r="S69" s="190"/>
      <c r="T69" s="190"/>
      <c r="U69" s="191"/>
    </row>
    <row r="70" spans="1:21" x14ac:dyDescent="0.3">
      <c r="A70" s="119"/>
      <c r="B70" s="37">
        <v>30</v>
      </c>
      <c r="C70" s="180">
        <v>46283</v>
      </c>
      <c r="D70" s="176" t="s">
        <v>59</v>
      </c>
      <c r="E70" s="178" t="s">
        <v>11</v>
      </c>
      <c r="F70" s="132"/>
      <c r="G70" s="126">
        <v>4</v>
      </c>
      <c r="H70" s="126">
        <v>4</v>
      </c>
      <c r="I70" s="126">
        <v>4</v>
      </c>
      <c r="J70" s="126">
        <v>4</v>
      </c>
      <c r="K70" s="126">
        <v>4</v>
      </c>
      <c r="L70" s="126">
        <v>4</v>
      </c>
      <c r="M70" s="126">
        <v>4</v>
      </c>
      <c r="N70" s="126">
        <v>4</v>
      </c>
      <c r="O70" s="126">
        <v>4</v>
      </c>
      <c r="P70" s="129">
        <v>100</v>
      </c>
      <c r="Q70" s="130" t="s">
        <v>139</v>
      </c>
      <c r="R70" s="189" t="s">
        <v>55</v>
      </c>
      <c r="S70" s="190"/>
      <c r="T70" s="190"/>
      <c r="U70" s="191"/>
    </row>
    <row r="71" spans="1:21" x14ac:dyDescent="0.3">
      <c r="A71" s="119"/>
      <c r="B71" s="37">
        <v>31</v>
      </c>
      <c r="C71" s="180">
        <v>46283</v>
      </c>
      <c r="D71" s="176" t="s">
        <v>59</v>
      </c>
      <c r="E71" s="178" t="s">
        <v>11</v>
      </c>
      <c r="F71" s="132"/>
      <c r="G71" s="126">
        <v>4</v>
      </c>
      <c r="H71" s="126">
        <v>4</v>
      </c>
      <c r="I71" s="126">
        <v>4</v>
      </c>
      <c r="J71" s="126">
        <v>4</v>
      </c>
      <c r="K71" s="126">
        <v>4</v>
      </c>
      <c r="L71" s="126">
        <v>4</v>
      </c>
      <c r="M71" s="126">
        <v>4</v>
      </c>
      <c r="N71" s="126">
        <v>4</v>
      </c>
      <c r="O71" s="126">
        <v>4</v>
      </c>
      <c r="P71" s="129">
        <v>100</v>
      </c>
      <c r="Q71" s="130" t="s">
        <v>139</v>
      </c>
      <c r="R71" s="189" t="s">
        <v>55</v>
      </c>
      <c r="S71" s="190"/>
      <c r="T71" s="190"/>
      <c r="U71" s="191"/>
    </row>
    <row r="72" spans="1:21" x14ac:dyDescent="0.3">
      <c r="A72" s="119"/>
      <c r="B72" s="37">
        <v>32</v>
      </c>
      <c r="C72" s="180">
        <v>46283</v>
      </c>
      <c r="D72" s="176" t="s">
        <v>59</v>
      </c>
      <c r="E72" s="178" t="s">
        <v>11</v>
      </c>
      <c r="F72" s="132"/>
      <c r="G72" s="126">
        <v>4</v>
      </c>
      <c r="H72" s="126">
        <v>4</v>
      </c>
      <c r="I72" s="126">
        <v>4</v>
      </c>
      <c r="J72" s="126">
        <v>4</v>
      </c>
      <c r="K72" s="126">
        <v>4</v>
      </c>
      <c r="L72" s="126">
        <v>4</v>
      </c>
      <c r="M72" s="126">
        <v>4</v>
      </c>
      <c r="N72" s="126">
        <v>4</v>
      </c>
      <c r="O72" s="126">
        <v>4</v>
      </c>
      <c r="P72" s="129">
        <v>100</v>
      </c>
      <c r="Q72" s="130" t="s">
        <v>139</v>
      </c>
      <c r="R72" s="189" t="s">
        <v>55</v>
      </c>
      <c r="S72" s="190"/>
      <c r="T72" s="190"/>
      <c r="U72" s="191"/>
    </row>
    <row r="73" spans="1:21" x14ac:dyDescent="0.3">
      <c r="A73" s="119"/>
      <c r="B73" s="37">
        <v>33</v>
      </c>
      <c r="C73" s="180">
        <v>46284</v>
      </c>
      <c r="D73" s="176" t="s">
        <v>59</v>
      </c>
      <c r="E73" s="178" t="s">
        <v>11</v>
      </c>
      <c r="F73" s="132"/>
      <c r="G73" s="126">
        <v>4</v>
      </c>
      <c r="H73" s="126">
        <v>4</v>
      </c>
      <c r="I73" s="126">
        <v>4</v>
      </c>
      <c r="J73" s="126">
        <v>4</v>
      </c>
      <c r="K73" s="126">
        <v>4</v>
      </c>
      <c r="L73" s="126">
        <v>4</v>
      </c>
      <c r="M73" s="126">
        <v>4</v>
      </c>
      <c r="N73" s="126">
        <v>4</v>
      </c>
      <c r="O73" s="126">
        <v>4</v>
      </c>
      <c r="P73" s="129">
        <v>100</v>
      </c>
      <c r="Q73" s="130" t="s">
        <v>139</v>
      </c>
      <c r="R73" s="189" t="s">
        <v>55</v>
      </c>
      <c r="S73" s="190"/>
      <c r="T73" s="190"/>
      <c r="U73" s="191"/>
    </row>
    <row r="74" spans="1:21" x14ac:dyDescent="0.3">
      <c r="A74" s="119"/>
      <c r="B74" s="37">
        <v>34</v>
      </c>
      <c r="C74" s="180">
        <v>46284</v>
      </c>
      <c r="D74" s="176" t="s">
        <v>59</v>
      </c>
      <c r="E74" s="178" t="s">
        <v>11</v>
      </c>
      <c r="F74" s="132"/>
      <c r="G74" s="126">
        <v>4</v>
      </c>
      <c r="H74" s="126">
        <v>4</v>
      </c>
      <c r="I74" s="126">
        <v>4</v>
      </c>
      <c r="J74" s="126">
        <v>4</v>
      </c>
      <c r="K74" s="126">
        <v>4</v>
      </c>
      <c r="L74" s="126">
        <v>4</v>
      </c>
      <c r="M74" s="126">
        <v>4</v>
      </c>
      <c r="N74" s="126">
        <v>4</v>
      </c>
      <c r="O74" s="126">
        <v>4</v>
      </c>
      <c r="P74" s="129">
        <v>100</v>
      </c>
      <c r="Q74" s="130" t="s">
        <v>139</v>
      </c>
      <c r="R74" s="189" t="s">
        <v>55</v>
      </c>
      <c r="S74" s="190"/>
      <c r="T74" s="190"/>
      <c r="U74" s="191"/>
    </row>
    <row r="75" spans="1:21" x14ac:dyDescent="0.3">
      <c r="A75" s="119"/>
      <c r="B75" s="37">
        <v>35</v>
      </c>
      <c r="C75" s="180">
        <v>46284</v>
      </c>
      <c r="D75" s="176" t="s">
        <v>59</v>
      </c>
      <c r="E75" s="178" t="s">
        <v>11</v>
      </c>
      <c r="F75" s="132"/>
      <c r="G75" s="126">
        <v>4</v>
      </c>
      <c r="H75" s="126">
        <v>4</v>
      </c>
      <c r="I75" s="126">
        <v>4</v>
      </c>
      <c r="J75" s="126">
        <v>4</v>
      </c>
      <c r="K75" s="126">
        <v>4</v>
      </c>
      <c r="L75" s="126">
        <v>4</v>
      </c>
      <c r="M75" s="126">
        <v>4</v>
      </c>
      <c r="N75" s="126">
        <v>4</v>
      </c>
      <c r="O75" s="126">
        <v>4</v>
      </c>
      <c r="P75" s="129">
        <v>100</v>
      </c>
      <c r="Q75" s="130" t="s">
        <v>139</v>
      </c>
      <c r="R75" s="189" t="s">
        <v>55</v>
      </c>
      <c r="S75" s="190"/>
      <c r="T75" s="190"/>
      <c r="U75" s="191"/>
    </row>
    <row r="76" spans="1:21" x14ac:dyDescent="0.3">
      <c r="A76" s="119"/>
      <c r="B76" s="37">
        <v>36</v>
      </c>
      <c r="C76" s="180">
        <v>46284</v>
      </c>
      <c r="D76" s="176" t="s">
        <v>59</v>
      </c>
      <c r="E76" s="178" t="s">
        <v>11</v>
      </c>
      <c r="F76" s="132"/>
      <c r="G76" s="126">
        <v>4</v>
      </c>
      <c r="H76" s="126">
        <v>4</v>
      </c>
      <c r="I76" s="126">
        <v>4</v>
      </c>
      <c r="J76" s="126">
        <v>4</v>
      </c>
      <c r="K76" s="126">
        <v>4</v>
      </c>
      <c r="L76" s="126">
        <v>4</v>
      </c>
      <c r="M76" s="126">
        <v>4</v>
      </c>
      <c r="N76" s="126">
        <v>4</v>
      </c>
      <c r="O76" s="126">
        <v>4</v>
      </c>
      <c r="P76" s="129">
        <v>100</v>
      </c>
      <c r="Q76" s="130" t="s">
        <v>139</v>
      </c>
      <c r="R76" s="189" t="s">
        <v>55</v>
      </c>
      <c r="S76" s="190"/>
      <c r="T76" s="190"/>
      <c r="U76" s="191"/>
    </row>
    <row r="77" spans="1:21" x14ac:dyDescent="0.3">
      <c r="A77" s="119"/>
      <c r="B77" s="37">
        <v>37</v>
      </c>
      <c r="C77" s="180">
        <v>46285</v>
      </c>
      <c r="D77" s="176" t="s">
        <v>59</v>
      </c>
      <c r="E77" s="178" t="s">
        <v>11</v>
      </c>
      <c r="F77" s="132"/>
      <c r="G77" s="126">
        <v>4</v>
      </c>
      <c r="H77" s="126">
        <v>4</v>
      </c>
      <c r="I77" s="126">
        <v>4</v>
      </c>
      <c r="J77" s="126">
        <v>4</v>
      </c>
      <c r="K77" s="126">
        <v>4</v>
      </c>
      <c r="L77" s="126">
        <v>4</v>
      </c>
      <c r="M77" s="126">
        <v>4</v>
      </c>
      <c r="N77" s="126">
        <v>4</v>
      </c>
      <c r="O77" s="126">
        <v>4</v>
      </c>
      <c r="P77" s="129">
        <v>100</v>
      </c>
      <c r="Q77" s="130" t="s">
        <v>139</v>
      </c>
      <c r="R77" s="189" t="s">
        <v>55</v>
      </c>
      <c r="S77" s="190"/>
      <c r="T77" s="190"/>
      <c r="U77" s="191"/>
    </row>
    <row r="78" spans="1:21" x14ac:dyDescent="0.3">
      <c r="A78" s="119"/>
      <c r="B78" s="37">
        <v>38</v>
      </c>
      <c r="C78" s="180">
        <v>46285</v>
      </c>
      <c r="D78" s="176" t="s">
        <v>59</v>
      </c>
      <c r="E78" s="178" t="s">
        <v>11</v>
      </c>
      <c r="F78" s="132"/>
      <c r="G78" s="126">
        <v>4</v>
      </c>
      <c r="H78" s="126">
        <v>4</v>
      </c>
      <c r="I78" s="126">
        <v>4</v>
      </c>
      <c r="J78" s="126">
        <v>4</v>
      </c>
      <c r="K78" s="126">
        <v>4</v>
      </c>
      <c r="L78" s="126">
        <v>4</v>
      </c>
      <c r="M78" s="126">
        <v>4</v>
      </c>
      <c r="N78" s="126">
        <v>4</v>
      </c>
      <c r="O78" s="126">
        <v>4</v>
      </c>
      <c r="P78" s="129">
        <v>100</v>
      </c>
      <c r="Q78" s="130" t="s">
        <v>139</v>
      </c>
      <c r="R78" s="189" t="s">
        <v>55</v>
      </c>
      <c r="S78" s="190"/>
      <c r="T78" s="190"/>
      <c r="U78" s="191"/>
    </row>
    <row r="79" spans="1:21" x14ac:dyDescent="0.3">
      <c r="A79" s="119"/>
      <c r="B79" s="37">
        <v>39</v>
      </c>
      <c r="C79" s="180">
        <v>46286</v>
      </c>
      <c r="D79" s="176" t="s">
        <v>59</v>
      </c>
      <c r="E79" s="178" t="s">
        <v>11</v>
      </c>
      <c r="F79" s="132"/>
      <c r="G79" s="126">
        <v>4</v>
      </c>
      <c r="H79" s="126">
        <v>4</v>
      </c>
      <c r="I79" s="126">
        <v>4</v>
      </c>
      <c r="J79" s="126">
        <v>4</v>
      </c>
      <c r="K79" s="126">
        <v>4</v>
      </c>
      <c r="L79" s="126">
        <v>4</v>
      </c>
      <c r="M79" s="126">
        <v>4</v>
      </c>
      <c r="N79" s="126">
        <v>4</v>
      </c>
      <c r="O79" s="126">
        <v>4</v>
      </c>
      <c r="P79" s="129">
        <v>100</v>
      </c>
      <c r="Q79" s="130" t="s">
        <v>139</v>
      </c>
      <c r="R79" s="189" t="s">
        <v>55</v>
      </c>
      <c r="S79" s="190"/>
      <c r="T79" s="190"/>
      <c r="U79" s="191"/>
    </row>
    <row r="80" spans="1:21" x14ac:dyDescent="0.3">
      <c r="A80" s="119"/>
      <c r="B80" s="37">
        <v>40</v>
      </c>
      <c r="C80" s="180">
        <v>46286</v>
      </c>
      <c r="D80" s="176" t="s">
        <v>59</v>
      </c>
      <c r="E80" s="178" t="s">
        <v>11</v>
      </c>
      <c r="F80" s="132"/>
      <c r="G80" s="126">
        <v>4</v>
      </c>
      <c r="H80" s="126">
        <v>4</v>
      </c>
      <c r="I80" s="126">
        <v>4</v>
      </c>
      <c r="J80" s="126">
        <v>4</v>
      </c>
      <c r="K80" s="126">
        <v>4</v>
      </c>
      <c r="L80" s="126">
        <v>4</v>
      </c>
      <c r="M80" s="126">
        <v>4</v>
      </c>
      <c r="N80" s="126">
        <v>4</v>
      </c>
      <c r="O80" s="126">
        <v>4</v>
      </c>
      <c r="P80" s="129">
        <v>100</v>
      </c>
      <c r="Q80" s="130" t="s">
        <v>139</v>
      </c>
      <c r="R80" s="189" t="s">
        <v>55</v>
      </c>
      <c r="S80" s="190"/>
      <c r="T80" s="190"/>
      <c r="U80" s="191"/>
    </row>
    <row r="81" spans="1:21" x14ac:dyDescent="0.3">
      <c r="A81" s="119"/>
      <c r="B81" s="37">
        <v>41</v>
      </c>
      <c r="C81" s="180">
        <v>46287</v>
      </c>
      <c r="D81" s="176" t="s">
        <v>59</v>
      </c>
      <c r="E81" s="178" t="s">
        <v>11</v>
      </c>
      <c r="F81" s="132"/>
      <c r="G81" s="126">
        <v>4</v>
      </c>
      <c r="H81" s="126">
        <v>4</v>
      </c>
      <c r="I81" s="126">
        <v>4</v>
      </c>
      <c r="J81" s="126">
        <v>4</v>
      </c>
      <c r="K81" s="126">
        <v>4</v>
      </c>
      <c r="L81" s="126">
        <v>4</v>
      </c>
      <c r="M81" s="126">
        <v>4</v>
      </c>
      <c r="N81" s="126">
        <v>4</v>
      </c>
      <c r="O81" s="126">
        <v>4</v>
      </c>
      <c r="P81" s="129">
        <v>100</v>
      </c>
      <c r="Q81" s="130" t="s">
        <v>139</v>
      </c>
      <c r="R81" s="189" t="s">
        <v>55</v>
      </c>
      <c r="S81" s="190"/>
      <c r="T81" s="190"/>
      <c r="U81" s="191"/>
    </row>
    <row r="82" spans="1:21" x14ac:dyDescent="0.3">
      <c r="A82" s="119"/>
      <c r="B82" s="37">
        <v>42</v>
      </c>
      <c r="C82" s="180">
        <v>46287</v>
      </c>
      <c r="D82" s="176" t="s">
        <v>59</v>
      </c>
      <c r="E82" s="178" t="s">
        <v>11</v>
      </c>
      <c r="F82" s="132"/>
      <c r="G82" s="126">
        <v>4</v>
      </c>
      <c r="H82" s="126">
        <v>4</v>
      </c>
      <c r="I82" s="126">
        <v>4</v>
      </c>
      <c r="J82" s="126">
        <v>4</v>
      </c>
      <c r="K82" s="126">
        <v>4</v>
      </c>
      <c r="L82" s="126">
        <v>4</v>
      </c>
      <c r="M82" s="126">
        <v>4</v>
      </c>
      <c r="N82" s="126">
        <v>4</v>
      </c>
      <c r="O82" s="126">
        <v>4</v>
      </c>
      <c r="P82" s="129">
        <v>100</v>
      </c>
      <c r="Q82" s="130" t="s">
        <v>139</v>
      </c>
      <c r="R82" s="189" t="s">
        <v>55</v>
      </c>
      <c r="S82" s="190"/>
      <c r="T82" s="190"/>
      <c r="U82" s="191"/>
    </row>
    <row r="83" spans="1:21" x14ac:dyDescent="0.3">
      <c r="B83" s="37">
        <v>43</v>
      </c>
      <c r="C83" s="180">
        <v>46288</v>
      </c>
      <c r="D83" s="176" t="s">
        <v>59</v>
      </c>
      <c r="E83" s="178" t="s">
        <v>11</v>
      </c>
      <c r="F83" s="132"/>
      <c r="G83" s="126">
        <v>4</v>
      </c>
      <c r="H83" s="126">
        <v>4</v>
      </c>
      <c r="I83" s="126">
        <v>4</v>
      </c>
      <c r="J83" s="126">
        <v>4</v>
      </c>
      <c r="K83" s="126">
        <v>4</v>
      </c>
      <c r="L83" s="126">
        <v>4</v>
      </c>
      <c r="M83" s="126">
        <v>4</v>
      </c>
      <c r="N83" s="126">
        <v>4</v>
      </c>
      <c r="O83" s="126">
        <v>4</v>
      </c>
      <c r="P83" s="129">
        <v>100</v>
      </c>
      <c r="Q83" s="130" t="s">
        <v>139</v>
      </c>
      <c r="R83" s="189" t="s">
        <v>55</v>
      </c>
      <c r="S83" s="190"/>
      <c r="T83" s="190"/>
      <c r="U83" s="191"/>
    </row>
    <row r="84" spans="1:21" x14ac:dyDescent="0.3">
      <c r="B84" s="37">
        <v>44</v>
      </c>
      <c r="C84" s="180">
        <v>46288</v>
      </c>
      <c r="D84" s="176" t="s">
        <v>59</v>
      </c>
      <c r="E84" s="178" t="s">
        <v>11</v>
      </c>
      <c r="F84" s="132"/>
      <c r="G84" s="126">
        <v>4</v>
      </c>
      <c r="H84" s="126">
        <v>4</v>
      </c>
      <c r="I84" s="126">
        <v>4</v>
      </c>
      <c r="J84" s="126">
        <v>4</v>
      </c>
      <c r="K84" s="126">
        <v>4</v>
      </c>
      <c r="L84" s="126">
        <v>4</v>
      </c>
      <c r="M84" s="126">
        <v>4</v>
      </c>
      <c r="N84" s="126">
        <v>4</v>
      </c>
      <c r="O84" s="126">
        <v>4</v>
      </c>
      <c r="P84" s="129">
        <v>100</v>
      </c>
      <c r="Q84" s="130" t="s">
        <v>139</v>
      </c>
      <c r="R84" s="189" t="s">
        <v>55</v>
      </c>
      <c r="S84" s="190"/>
      <c r="T84" s="190"/>
      <c r="U84" s="191"/>
    </row>
    <row r="85" spans="1:21" x14ac:dyDescent="0.3">
      <c r="B85" s="37">
        <v>45</v>
      </c>
      <c r="C85" s="180">
        <v>46289</v>
      </c>
      <c r="D85" s="176" t="s">
        <v>59</v>
      </c>
      <c r="E85" s="178" t="s">
        <v>11</v>
      </c>
      <c r="F85" s="132"/>
      <c r="G85" s="126">
        <v>4</v>
      </c>
      <c r="H85" s="126">
        <v>4</v>
      </c>
      <c r="I85" s="126">
        <v>4</v>
      </c>
      <c r="J85" s="126">
        <v>4</v>
      </c>
      <c r="K85" s="126">
        <v>4</v>
      </c>
      <c r="L85" s="126">
        <v>4</v>
      </c>
      <c r="M85" s="126">
        <v>4</v>
      </c>
      <c r="N85" s="126">
        <v>4</v>
      </c>
      <c r="O85" s="126">
        <v>4</v>
      </c>
      <c r="P85" s="129">
        <v>100</v>
      </c>
      <c r="Q85" s="130" t="s">
        <v>139</v>
      </c>
      <c r="R85" s="189" t="s">
        <v>55</v>
      </c>
      <c r="S85" s="190"/>
      <c r="T85" s="190"/>
      <c r="U85" s="191"/>
    </row>
    <row r="86" spans="1:21" x14ac:dyDescent="0.3">
      <c r="B86" s="37">
        <v>46</v>
      </c>
      <c r="C86" s="180">
        <v>46289</v>
      </c>
      <c r="D86" s="176" t="s">
        <v>59</v>
      </c>
      <c r="E86" s="178" t="s">
        <v>11</v>
      </c>
      <c r="F86" s="132"/>
      <c r="G86" s="126">
        <v>4</v>
      </c>
      <c r="H86" s="126">
        <v>4</v>
      </c>
      <c r="I86" s="126">
        <v>4</v>
      </c>
      <c r="J86" s="126">
        <v>4</v>
      </c>
      <c r="K86" s="126">
        <v>4</v>
      </c>
      <c r="L86" s="126">
        <v>4</v>
      </c>
      <c r="M86" s="126">
        <v>4</v>
      </c>
      <c r="N86" s="126">
        <v>4</v>
      </c>
      <c r="O86" s="126">
        <v>4</v>
      </c>
      <c r="P86" s="129">
        <v>100</v>
      </c>
      <c r="Q86" s="130" t="s">
        <v>139</v>
      </c>
      <c r="R86" s="189" t="s">
        <v>55</v>
      </c>
      <c r="S86" s="190"/>
      <c r="T86" s="190"/>
      <c r="U86" s="191"/>
    </row>
    <row r="87" spans="1:21" x14ac:dyDescent="0.3">
      <c r="B87" s="37">
        <f>IF(C87="","",SUBTOTAL(3,C$41:$C87))</f>
        <v>47</v>
      </c>
      <c r="C87" s="180">
        <v>46289</v>
      </c>
      <c r="D87" s="176" t="s">
        <v>59</v>
      </c>
      <c r="E87" s="178" t="s">
        <v>11</v>
      </c>
      <c r="F87" s="132"/>
      <c r="G87" s="126">
        <v>4</v>
      </c>
      <c r="H87" s="126">
        <v>4</v>
      </c>
      <c r="I87" s="126">
        <v>4</v>
      </c>
      <c r="J87" s="126">
        <v>4</v>
      </c>
      <c r="K87" s="126">
        <v>4</v>
      </c>
      <c r="L87" s="126">
        <v>4</v>
      </c>
      <c r="M87" s="126">
        <v>4</v>
      </c>
      <c r="N87" s="126">
        <v>4</v>
      </c>
      <c r="O87" s="126">
        <v>4</v>
      </c>
      <c r="P87" s="129">
        <v>100</v>
      </c>
      <c r="Q87" s="130" t="s">
        <v>139</v>
      </c>
      <c r="R87" s="189" t="s">
        <v>55</v>
      </c>
      <c r="S87" s="190"/>
      <c r="T87" s="190"/>
      <c r="U87" s="191"/>
    </row>
    <row r="88" spans="1:21" x14ac:dyDescent="0.3">
      <c r="B88" s="37">
        <f>IF(C88="","",SUBTOTAL(3,C$41:$C88))</f>
        <v>48</v>
      </c>
      <c r="C88" s="180">
        <v>46290</v>
      </c>
      <c r="D88" s="176" t="s">
        <v>59</v>
      </c>
      <c r="E88" s="178" t="s">
        <v>11</v>
      </c>
      <c r="F88" s="132"/>
      <c r="G88" s="126">
        <v>4</v>
      </c>
      <c r="H88" s="126">
        <v>4</v>
      </c>
      <c r="I88" s="126">
        <v>4</v>
      </c>
      <c r="J88" s="126">
        <v>4</v>
      </c>
      <c r="K88" s="126">
        <v>4</v>
      </c>
      <c r="L88" s="126">
        <v>4</v>
      </c>
      <c r="M88" s="126">
        <v>4</v>
      </c>
      <c r="N88" s="126">
        <v>4</v>
      </c>
      <c r="O88" s="126">
        <v>4</v>
      </c>
      <c r="P88" s="129">
        <v>100</v>
      </c>
      <c r="Q88" s="130" t="s">
        <v>139</v>
      </c>
      <c r="R88" s="189" t="s">
        <v>55</v>
      </c>
      <c r="S88" s="190"/>
      <c r="T88" s="190"/>
      <c r="U88" s="191"/>
    </row>
    <row r="89" spans="1:21" x14ac:dyDescent="0.3">
      <c r="B89" s="37">
        <f>IF(C89="","",SUBTOTAL(3,C$41:$C89))</f>
        <v>49</v>
      </c>
      <c r="C89" s="180">
        <v>46290</v>
      </c>
      <c r="D89" s="176" t="s">
        <v>59</v>
      </c>
      <c r="E89" s="178" t="s">
        <v>11</v>
      </c>
      <c r="F89" s="132"/>
      <c r="G89" s="126">
        <v>4</v>
      </c>
      <c r="H89" s="126">
        <v>4</v>
      </c>
      <c r="I89" s="126">
        <v>4</v>
      </c>
      <c r="J89" s="126">
        <v>4</v>
      </c>
      <c r="K89" s="126">
        <v>4</v>
      </c>
      <c r="L89" s="126">
        <v>4</v>
      </c>
      <c r="M89" s="126">
        <v>4</v>
      </c>
      <c r="N89" s="126">
        <v>4</v>
      </c>
      <c r="O89" s="126">
        <v>4</v>
      </c>
      <c r="P89" s="129">
        <v>100</v>
      </c>
      <c r="Q89" s="130" t="s">
        <v>139</v>
      </c>
      <c r="R89" s="189" t="s">
        <v>55</v>
      </c>
      <c r="S89" s="190"/>
      <c r="T89" s="190"/>
      <c r="U89" s="191"/>
    </row>
    <row r="90" spans="1:21" ht="14.4" customHeight="1" x14ac:dyDescent="0.3">
      <c r="B90" s="37">
        <f>IF(C90="","",SUBTOTAL(3,C$41:$C90))</f>
        <v>50</v>
      </c>
      <c r="C90" s="180">
        <v>46293</v>
      </c>
      <c r="D90" s="176" t="s">
        <v>59</v>
      </c>
      <c r="E90" s="178" t="s">
        <v>11</v>
      </c>
      <c r="F90" s="132"/>
      <c r="G90" s="126">
        <v>4</v>
      </c>
      <c r="H90" s="126">
        <v>4</v>
      </c>
      <c r="I90" s="126">
        <v>4</v>
      </c>
      <c r="J90" s="126">
        <v>4</v>
      </c>
      <c r="K90" s="126">
        <v>4</v>
      </c>
      <c r="L90" s="126">
        <v>4</v>
      </c>
      <c r="M90" s="126">
        <v>4</v>
      </c>
      <c r="N90" s="126">
        <v>4</v>
      </c>
      <c r="O90" s="126">
        <v>4</v>
      </c>
      <c r="P90" s="129">
        <v>100</v>
      </c>
      <c r="Q90" s="130" t="s">
        <v>139</v>
      </c>
      <c r="R90" s="189" t="s">
        <v>55</v>
      </c>
      <c r="S90" s="190"/>
      <c r="T90" s="190"/>
      <c r="U90" s="191"/>
    </row>
    <row r="91" spans="1:21" ht="14.4" customHeight="1" x14ac:dyDescent="0.3">
      <c r="B91" s="37">
        <f>IF(C91="","",SUBTOTAL(3,C$41:$C91))</f>
        <v>51</v>
      </c>
      <c r="C91" s="180">
        <v>46293</v>
      </c>
      <c r="D91" s="176" t="s">
        <v>59</v>
      </c>
      <c r="E91" s="178" t="s">
        <v>11</v>
      </c>
      <c r="F91" s="132"/>
      <c r="G91" s="126">
        <v>4</v>
      </c>
      <c r="H91" s="126">
        <v>4</v>
      </c>
      <c r="I91" s="126">
        <v>4</v>
      </c>
      <c r="J91" s="126">
        <v>4</v>
      </c>
      <c r="K91" s="126">
        <v>4</v>
      </c>
      <c r="L91" s="126">
        <v>4</v>
      </c>
      <c r="M91" s="126">
        <v>4</v>
      </c>
      <c r="N91" s="126">
        <v>4</v>
      </c>
      <c r="O91" s="126">
        <v>4</v>
      </c>
      <c r="P91" s="129">
        <v>100</v>
      </c>
      <c r="Q91" s="130" t="s">
        <v>139</v>
      </c>
      <c r="R91" s="189" t="s">
        <v>55</v>
      </c>
      <c r="S91" s="190"/>
      <c r="T91" s="190"/>
      <c r="U91" s="191"/>
    </row>
    <row r="92" spans="1:21" x14ac:dyDescent="0.3">
      <c r="B92" s="37" t="str">
        <f>IF(C92="","",SUBTOTAL(3,C$41:$C92))</f>
        <v/>
      </c>
      <c r="C92" s="107"/>
      <c r="D92" s="102"/>
      <c r="E92" s="105"/>
      <c r="F92" s="106"/>
      <c r="G92" s="101"/>
      <c r="H92" s="101"/>
      <c r="I92" s="101"/>
      <c r="J92" s="101"/>
      <c r="K92" s="101"/>
      <c r="L92" s="101"/>
      <c r="M92" s="101"/>
      <c r="N92" s="101"/>
      <c r="O92" s="101"/>
      <c r="P92" s="103"/>
      <c r="Q92" s="104"/>
      <c r="R92" s="201"/>
      <c r="S92" s="201"/>
      <c r="T92" s="201"/>
      <c r="U92" s="201"/>
    </row>
    <row r="93" spans="1:21" x14ac:dyDescent="0.3">
      <c r="B93" s="37" t="str">
        <f>IF(C93="","",SUBTOTAL(3,C$41:$C93))</f>
        <v/>
      </c>
      <c r="C93" s="107"/>
      <c r="D93" s="102"/>
      <c r="E93" s="105"/>
      <c r="F93" s="106"/>
      <c r="G93" s="101"/>
      <c r="H93" s="101"/>
      <c r="I93" s="101"/>
      <c r="J93" s="101"/>
      <c r="K93" s="101"/>
      <c r="L93" s="101"/>
      <c r="M93" s="101"/>
      <c r="N93" s="101"/>
      <c r="O93" s="101"/>
      <c r="P93" s="103"/>
      <c r="Q93" s="104"/>
      <c r="R93" s="201"/>
      <c r="S93" s="201"/>
      <c r="T93" s="201"/>
      <c r="U93" s="201"/>
    </row>
    <row r="94" spans="1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1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1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>SUBTOTAL(9,G41:G127)</f>
        <v>204</v>
      </c>
      <c r="H128" s="39">
        <f t="shared" ref="H128:O128" si="0">SUBTOTAL(9,H41:H127)</f>
        <v>204</v>
      </c>
      <c r="I128" s="39">
        <f t="shared" si="0"/>
        <v>204</v>
      </c>
      <c r="J128" s="39">
        <f t="shared" si="0"/>
        <v>204</v>
      </c>
      <c r="K128" s="39">
        <f t="shared" si="0"/>
        <v>204</v>
      </c>
      <c r="L128" s="39">
        <f t="shared" si="0"/>
        <v>204</v>
      </c>
      <c r="M128" s="39">
        <f t="shared" si="0"/>
        <v>204</v>
      </c>
      <c r="N128" s="39">
        <f t="shared" si="0"/>
        <v>204</v>
      </c>
      <c r="O128" s="39">
        <f t="shared" si="0"/>
        <v>204</v>
      </c>
      <c r="P128" s="51">
        <f>SUM(G128:O128)</f>
        <v>1836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Pemeriksaan Umum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8" xr:uid="{7FBE927A-3142-49BD-954B-9250C758A5AE}"/>
  <mergeCells count="86">
    <mergeCell ref="R86:U86"/>
    <mergeCell ref="R87:U87"/>
    <mergeCell ref="R84:U84"/>
    <mergeCell ref="R82:U82"/>
    <mergeCell ref="R83:U83"/>
    <mergeCell ref="R85:U85"/>
    <mergeCell ref="R77:U77"/>
    <mergeCell ref="R78:U78"/>
    <mergeCell ref="R79:U79"/>
    <mergeCell ref="R80:U80"/>
    <mergeCell ref="R81:U81"/>
    <mergeCell ref="R72:U72"/>
    <mergeCell ref="R73:U73"/>
    <mergeCell ref="R74:U74"/>
    <mergeCell ref="R75:U75"/>
    <mergeCell ref="R76:U76"/>
    <mergeCell ref="R67:U67"/>
    <mergeCell ref="R66:U66"/>
    <mergeCell ref="R68:U68"/>
    <mergeCell ref="R69:U69"/>
    <mergeCell ref="R71:U71"/>
    <mergeCell ref="R70:U70"/>
    <mergeCell ref="R61:U61"/>
    <mergeCell ref="R63:U63"/>
    <mergeCell ref="R62:U62"/>
    <mergeCell ref="R64:U64"/>
    <mergeCell ref="R65:U65"/>
    <mergeCell ref="R56:U56"/>
    <mergeCell ref="R57:U57"/>
    <mergeCell ref="R58:U58"/>
    <mergeCell ref="R59:U59"/>
    <mergeCell ref="R60:U60"/>
    <mergeCell ref="R51:U51"/>
    <mergeCell ref="R53:U53"/>
    <mergeCell ref="R52:U52"/>
    <mergeCell ref="R54:U54"/>
    <mergeCell ref="R55:U55"/>
    <mergeCell ref="R42:U42"/>
    <mergeCell ref="R41:U41"/>
    <mergeCell ref="R48:U48"/>
    <mergeCell ref="R49:U49"/>
    <mergeCell ref="R50:U50"/>
    <mergeCell ref="R43:U43"/>
    <mergeCell ref="R44:U44"/>
    <mergeCell ref="R45:U45"/>
    <mergeCell ref="R46:U46"/>
    <mergeCell ref="R47:U47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  <mergeCell ref="R93:U93"/>
    <mergeCell ref="R88:U88"/>
    <mergeCell ref="R89:U89"/>
    <mergeCell ref="R90:U90"/>
    <mergeCell ref="R91:U91"/>
    <mergeCell ref="R92:U9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W141"/>
  <sheetViews>
    <sheetView showGridLines="0" workbookViewId="0">
      <selection activeCell="F7" sqref="F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Home!C7</f>
        <v>Ruang Pemeriksaan Gigi dan Mulut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144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Home!AE7</f>
        <v>25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144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Home!AC7</f>
        <v>19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144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Home!AD7</f>
        <v>17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36 (144 %)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144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1296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144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Home!I7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144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144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144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144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1296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72</v>
      </c>
    </row>
    <row r="28" spans="1:19" s="1" customFormat="1" ht="13.2" x14ac:dyDescent="0.25">
      <c r="E28" s="18"/>
      <c r="P28" s="16"/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46266</v>
      </c>
      <c r="D41" s="176" t="s">
        <v>59</v>
      </c>
      <c r="E41" s="178" t="s">
        <v>12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96</v>
      </c>
      <c r="S41" s="190"/>
      <c r="T41" s="190"/>
      <c r="U41" s="191"/>
    </row>
    <row r="42" spans="1:21" x14ac:dyDescent="0.3">
      <c r="A42" s="119"/>
      <c r="B42" s="37">
        <v>2</v>
      </c>
      <c r="C42" s="180">
        <v>46267</v>
      </c>
      <c r="D42" s="176" t="s">
        <v>59</v>
      </c>
      <c r="E42" s="178" t="s">
        <v>12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</row>
    <row r="43" spans="1:21" x14ac:dyDescent="0.3">
      <c r="A43" s="119"/>
      <c r="B43" s="37">
        <v>3</v>
      </c>
      <c r="C43" s="180">
        <v>46267</v>
      </c>
      <c r="D43" s="176" t="s">
        <v>59</v>
      </c>
      <c r="E43" s="178" t="s">
        <v>12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46267</v>
      </c>
      <c r="D44" s="176" t="s">
        <v>59</v>
      </c>
      <c r="E44" s="178" t="s">
        <v>12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46267</v>
      </c>
      <c r="D45" s="176" t="s">
        <v>59</v>
      </c>
      <c r="E45" s="178" t="s">
        <v>12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46267</v>
      </c>
      <c r="D46" s="176" t="s">
        <v>59</v>
      </c>
      <c r="E46" s="178" t="s">
        <v>12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46267</v>
      </c>
      <c r="D47" s="176" t="s">
        <v>59</v>
      </c>
      <c r="E47" s="178" t="s">
        <v>12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46267</v>
      </c>
      <c r="D48" s="176" t="s">
        <v>59</v>
      </c>
      <c r="E48" s="178" t="s">
        <v>12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</row>
    <row r="49" spans="1:21" x14ac:dyDescent="0.3">
      <c r="A49" s="133"/>
      <c r="B49" s="37">
        <v>9</v>
      </c>
      <c r="C49" s="180">
        <v>46267</v>
      </c>
      <c r="D49" s="176" t="s">
        <v>59</v>
      </c>
      <c r="E49" s="178" t="s">
        <v>12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</row>
    <row r="50" spans="1:21" x14ac:dyDescent="0.3">
      <c r="A50" s="119"/>
      <c r="B50" s="37">
        <v>10</v>
      </c>
      <c r="C50" s="180">
        <v>46268</v>
      </c>
      <c r="D50" s="176" t="s">
        <v>59</v>
      </c>
      <c r="E50" s="178" t="s">
        <v>12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</row>
    <row r="51" spans="1:21" x14ac:dyDescent="0.3">
      <c r="A51" s="133"/>
      <c r="B51" s="37">
        <v>11</v>
      </c>
      <c r="C51" s="180">
        <v>46268</v>
      </c>
      <c r="D51" s="176" t="s">
        <v>59</v>
      </c>
      <c r="E51" s="178" t="s">
        <v>12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93</v>
      </c>
      <c r="S51" s="190"/>
      <c r="T51" s="190"/>
      <c r="U51" s="191"/>
    </row>
    <row r="52" spans="1:21" x14ac:dyDescent="0.3">
      <c r="A52" s="133"/>
      <c r="B52" s="37">
        <v>12</v>
      </c>
      <c r="C52" s="180">
        <v>46268</v>
      </c>
      <c r="D52" s="176" t="s">
        <v>59</v>
      </c>
      <c r="E52" s="178" t="s">
        <v>12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142</v>
      </c>
      <c r="S52" s="190"/>
      <c r="T52" s="190"/>
      <c r="U52" s="191"/>
    </row>
    <row r="53" spans="1:21" x14ac:dyDescent="0.3">
      <c r="A53" s="133"/>
      <c r="B53" s="37">
        <v>13</v>
      </c>
      <c r="C53" s="180">
        <v>46268</v>
      </c>
      <c r="D53" s="176" t="s">
        <v>59</v>
      </c>
      <c r="E53" s="178" t="s">
        <v>12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96</v>
      </c>
      <c r="S53" s="190"/>
      <c r="T53" s="190"/>
      <c r="U53" s="191"/>
    </row>
    <row r="54" spans="1:21" x14ac:dyDescent="0.3">
      <c r="A54" s="119"/>
      <c r="B54" s="37">
        <v>14</v>
      </c>
      <c r="C54" s="180">
        <v>46268</v>
      </c>
      <c r="D54" s="176" t="s">
        <v>59</v>
      </c>
      <c r="E54" s="178" t="s">
        <v>12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143</v>
      </c>
      <c r="S54" s="190"/>
      <c r="T54" s="190"/>
      <c r="U54" s="191"/>
    </row>
    <row r="55" spans="1:21" x14ac:dyDescent="0.3">
      <c r="A55" s="119"/>
      <c r="B55" s="37">
        <v>15</v>
      </c>
      <c r="C55" s="180">
        <v>46269</v>
      </c>
      <c r="D55" s="176" t="s">
        <v>59</v>
      </c>
      <c r="E55" s="178" t="s">
        <v>12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</row>
    <row r="56" spans="1:21" x14ac:dyDescent="0.3">
      <c r="A56" s="119"/>
      <c r="B56" s="37">
        <v>16</v>
      </c>
      <c r="C56" s="180">
        <v>46269</v>
      </c>
      <c r="D56" s="176" t="s">
        <v>59</v>
      </c>
      <c r="E56" s="178" t="s">
        <v>12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</row>
    <row r="57" spans="1:21" x14ac:dyDescent="0.3">
      <c r="A57" s="119"/>
      <c r="B57" s="37">
        <v>17</v>
      </c>
      <c r="C57" s="180">
        <v>46269</v>
      </c>
      <c r="D57" s="176" t="s">
        <v>59</v>
      </c>
      <c r="E57" s="178" t="s">
        <v>12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55</v>
      </c>
      <c r="S57" s="190"/>
      <c r="T57" s="190"/>
      <c r="U57" s="191"/>
    </row>
    <row r="58" spans="1:21" x14ac:dyDescent="0.3">
      <c r="A58" s="119"/>
      <c r="B58" s="37">
        <v>18</v>
      </c>
      <c r="C58" s="180">
        <v>46269</v>
      </c>
      <c r="D58" s="176" t="s">
        <v>59</v>
      </c>
      <c r="E58" s="178" t="s">
        <v>12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55</v>
      </c>
      <c r="S58" s="190"/>
      <c r="T58" s="190"/>
      <c r="U58" s="191"/>
    </row>
    <row r="59" spans="1:21" x14ac:dyDescent="0.3">
      <c r="A59" s="119"/>
      <c r="B59" s="37">
        <v>19</v>
      </c>
      <c r="C59" s="180">
        <v>46269</v>
      </c>
      <c r="D59" s="176" t="s">
        <v>59</v>
      </c>
      <c r="E59" s="178" t="s">
        <v>12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55</v>
      </c>
      <c r="S59" s="190"/>
      <c r="T59" s="190"/>
      <c r="U59" s="191"/>
    </row>
    <row r="60" spans="1:21" x14ac:dyDescent="0.3">
      <c r="A60" s="119"/>
      <c r="B60" s="37">
        <v>20</v>
      </c>
      <c r="C60" s="180">
        <v>46269</v>
      </c>
      <c r="D60" s="176" t="s">
        <v>59</v>
      </c>
      <c r="E60" s="178" t="s">
        <v>12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139</v>
      </c>
      <c r="R60" s="189" t="s">
        <v>55</v>
      </c>
      <c r="S60" s="190"/>
      <c r="T60" s="190"/>
      <c r="U60" s="191"/>
    </row>
    <row r="61" spans="1:21" x14ac:dyDescent="0.3">
      <c r="A61" s="119"/>
      <c r="B61" s="37">
        <v>21</v>
      </c>
      <c r="C61" s="180">
        <v>46269</v>
      </c>
      <c r="D61" s="176" t="s">
        <v>59</v>
      </c>
      <c r="E61" s="178" t="s">
        <v>12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139</v>
      </c>
      <c r="R61" s="189" t="s">
        <v>55</v>
      </c>
      <c r="S61" s="190"/>
      <c r="T61" s="190"/>
      <c r="U61" s="191"/>
    </row>
    <row r="62" spans="1:21" x14ac:dyDescent="0.3">
      <c r="A62" s="119"/>
      <c r="B62" s="37">
        <v>22</v>
      </c>
      <c r="C62" s="180">
        <v>46269</v>
      </c>
      <c r="D62" s="176" t="s">
        <v>59</v>
      </c>
      <c r="E62" s="178" t="s">
        <v>12</v>
      </c>
      <c r="F62" s="132"/>
      <c r="G62" s="126">
        <v>4</v>
      </c>
      <c r="H62" s="126">
        <v>4</v>
      </c>
      <c r="I62" s="126">
        <v>4</v>
      </c>
      <c r="J62" s="126">
        <v>4</v>
      </c>
      <c r="K62" s="126">
        <v>4</v>
      </c>
      <c r="L62" s="126">
        <v>4</v>
      </c>
      <c r="M62" s="126">
        <v>4</v>
      </c>
      <c r="N62" s="126">
        <v>4</v>
      </c>
      <c r="O62" s="126">
        <v>4</v>
      </c>
      <c r="P62" s="129">
        <v>100</v>
      </c>
      <c r="Q62" s="130" t="s">
        <v>139</v>
      </c>
      <c r="R62" s="189" t="s">
        <v>55</v>
      </c>
      <c r="S62" s="190"/>
      <c r="T62" s="190"/>
      <c r="U62" s="191"/>
    </row>
    <row r="63" spans="1:21" x14ac:dyDescent="0.3">
      <c r="A63" s="119"/>
      <c r="B63" s="37">
        <v>23</v>
      </c>
      <c r="C63" s="180">
        <v>46269</v>
      </c>
      <c r="D63" s="176" t="s">
        <v>59</v>
      </c>
      <c r="E63" s="178" t="s">
        <v>12</v>
      </c>
      <c r="F63" s="132"/>
      <c r="G63" s="126">
        <v>4</v>
      </c>
      <c r="H63" s="126">
        <v>4</v>
      </c>
      <c r="I63" s="126">
        <v>4</v>
      </c>
      <c r="J63" s="126">
        <v>4</v>
      </c>
      <c r="K63" s="126">
        <v>4</v>
      </c>
      <c r="L63" s="126">
        <v>4</v>
      </c>
      <c r="M63" s="126">
        <v>4</v>
      </c>
      <c r="N63" s="126">
        <v>4</v>
      </c>
      <c r="O63" s="126">
        <v>4</v>
      </c>
      <c r="P63" s="129">
        <v>100</v>
      </c>
      <c r="Q63" s="130" t="s">
        <v>139</v>
      </c>
      <c r="R63" s="189" t="s">
        <v>55</v>
      </c>
      <c r="S63" s="190"/>
      <c r="T63" s="190"/>
      <c r="U63" s="191"/>
    </row>
    <row r="64" spans="1:21" x14ac:dyDescent="0.3">
      <c r="A64" s="119"/>
      <c r="B64" s="37">
        <v>24</v>
      </c>
      <c r="C64" s="180">
        <v>46269</v>
      </c>
      <c r="D64" s="176" t="s">
        <v>59</v>
      </c>
      <c r="E64" s="178" t="s">
        <v>12</v>
      </c>
      <c r="F64" s="132"/>
      <c r="G64" s="126">
        <v>4</v>
      </c>
      <c r="H64" s="126">
        <v>4</v>
      </c>
      <c r="I64" s="126">
        <v>4</v>
      </c>
      <c r="J64" s="126">
        <v>4</v>
      </c>
      <c r="K64" s="126">
        <v>4</v>
      </c>
      <c r="L64" s="126">
        <v>4</v>
      </c>
      <c r="M64" s="126">
        <v>4</v>
      </c>
      <c r="N64" s="126">
        <v>4</v>
      </c>
      <c r="O64" s="126">
        <v>4</v>
      </c>
      <c r="P64" s="129">
        <v>100</v>
      </c>
      <c r="Q64" s="130" t="s">
        <v>139</v>
      </c>
      <c r="R64" s="189" t="s">
        <v>144</v>
      </c>
      <c r="S64" s="190"/>
      <c r="T64" s="190"/>
      <c r="U64" s="191"/>
    </row>
    <row r="65" spans="1:21" x14ac:dyDescent="0.3">
      <c r="A65" s="119"/>
      <c r="B65" s="37">
        <v>25</v>
      </c>
      <c r="C65" s="180">
        <v>46269</v>
      </c>
      <c r="D65" s="176" t="s">
        <v>59</v>
      </c>
      <c r="E65" s="178" t="s">
        <v>12</v>
      </c>
      <c r="F65" s="132"/>
      <c r="G65" s="126">
        <v>4</v>
      </c>
      <c r="H65" s="126">
        <v>4</v>
      </c>
      <c r="I65" s="126">
        <v>4</v>
      </c>
      <c r="J65" s="126">
        <v>4</v>
      </c>
      <c r="K65" s="126">
        <v>4</v>
      </c>
      <c r="L65" s="126">
        <v>4</v>
      </c>
      <c r="M65" s="126">
        <v>4</v>
      </c>
      <c r="N65" s="126">
        <v>4</v>
      </c>
      <c r="O65" s="126">
        <v>4</v>
      </c>
      <c r="P65" s="129">
        <v>100</v>
      </c>
      <c r="Q65" s="130" t="s">
        <v>139</v>
      </c>
      <c r="R65" s="189" t="s">
        <v>145</v>
      </c>
      <c r="S65" s="190"/>
      <c r="T65" s="190"/>
      <c r="U65" s="191"/>
    </row>
    <row r="66" spans="1:21" x14ac:dyDescent="0.3">
      <c r="A66" s="119"/>
      <c r="B66" s="37">
        <v>26</v>
      </c>
      <c r="C66" s="180">
        <v>46274</v>
      </c>
      <c r="D66" s="176" t="s">
        <v>59</v>
      </c>
      <c r="E66" s="178" t="s">
        <v>12</v>
      </c>
      <c r="F66" s="132"/>
      <c r="G66" s="126">
        <v>4</v>
      </c>
      <c r="H66" s="126">
        <v>4</v>
      </c>
      <c r="I66" s="126">
        <v>4</v>
      </c>
      <c r="J66" s="126">
        <v>4</v>
      </c>
      <c r="K66" s="126">
        <v>4</v>
      </c>
      <c r="L66" s="126">
        <v>4</v>
      </c>
      <c r="M66" s="126">
        <v>4</v>
      </c>
      <c r="N66" s="126">
        <v>4</v>
      </c>
      <c r="O66" s="126">
        <v>4</v>
      </c>
      <c r="P66" s="129">
        <v>100</v>
      </c>
      <c r="Q66" s="130" t="s">
        <v>139</v>
      </c>
      <c r="R66" s="189" t="s">
        <v>55</v>
      </c>
      <c r="S66" s="190"/>
      <c r="T66" s="190"/>
      <c r="U66" s="191"/>
    </row>
    <row r="67" spans="1:21" x14ac:dyDescent="0.3">
      <c r="A67" s="119"/>
      <c r="B67" s="37">
        <v>27</v>
      </c>
      <c r="C67" s="180">
        <v>46279</v>
      </c>
      <c r="D67" s="176" t="s">
        <v>59</v>
      </c>
      <c r="E67" s="178" t="s">
        <v>12</v>
      </c>
      <c r="F67" s="132"/>
      <c r="G67" s="126">
        <v>4</v>
      </c>
      <c r="H67" s="126">
        <v>4</v>
      </c>
      <c r="I67" s="126">
        <v>4</v>
      </c>
      <c r="J67" s="126">
        <v>4</v>
      </c>
      <c r="K67" s="126">
        <v>4</v>
      </c>
      <c r="L67" s="126">
        <v>4</v>
      </c>
      <c r="M67" s="126">
        <v>4</v>
      </c>
      <c r="N67" s="126">
        <v>4</v>
      </c>
      <c r="O67" s="126">
        <v>4</v>
      </c>
      <c r="P67" s="129">
        <v>100</v>
      </c>
      <c r="Q67" s="130" t="s">
        <v>139</v>
      </c>
      <c r="R67" s="189" t="s">
        <v>125</v>
      </c>
      <c r="S67" s="190"/>
      <c r="T67" s="190"/>
      <c r="U67" s="191"/>
    </row>
    <row r="68" spans="1:21" x14ac:dyDescent="0.3">
      <c r="A68" s="119"/>
      <c r="B68" s="37">
        <v>28</v>
      </c>
      <c r="C68" s="180">
        <v>46279</v>
      </c>
      <c r="D68" s="176" t="s">
        <v>59</v>
      </c>
      <c r="E68" s="178" t="s">
        <v>12</v>
      </c>
      <c r="F68" s="132"/>
      <c r="G68" s="126">
        <v>4</v>
      </c>
      <c r="H68" s="126">
        <v>4</v>
      </c>
      <c r="I68" s="126">
        <v>4</v>
      </c>
      <c r="J68" s="126">
        <v>4</v>
      </c>
      <c r="K68" s="126">
        <v>4</v>
      </c>
      <c r="L68" s="126">
        <v>4</v>
      </c>
      <c r="M68" s="126">
        <v>4</v>
      </c>
      <c r="N68" s="126">
        <v>4</v>
      </c>
      <c r="O68" s="126">
        <v>4</v>
      </c>
      <c r="P68" s="129">
        <v>100</v>
      </c>
      <c r="Q68" s="130" t="s">
        <v>139</v>
      </c>
      <c r="R68" s="189" t="s">
        <v>60</v>
      </c>
      <c r="S68" s="190"/>
      <c r="T68" s="190"/>
      <c r="U68" s="191"/>
    </row>
    <row r="69" spans="1:21" x14ac:dyDescent="0.3">
      <c r="A69" s="119"/>
      <c r="B69" s="37">
        <v>29</v>
      </c>
      <c r="C69" s="180">
        <v>46282</v>
      </c>
      <c r="D69" s="176" t="s">
        <v>59</v>
      </c>
      <c r="E69" s="178" t="s">
        <v>12</v>
      </c>
      <c r="F69" s="132"/>
      <c r="G69" s="126">
        <v>4</v>
      </c>
      <c r="H69" s="126">
        <v>4</v>
      </c>
      <c r="I69" s="126">
        <v>4</v>
      </c>
      <c r="J69" s="126">
        <v>4</v>
      </c>
      <c r="K69" s="126">
        <v>4</v>
      </c>
      <c r="L69" s="126">
        <v>4</v>
      </c>
      <c r="M69" s="126">
        <v>4</v>
      </c>
      <c r="N69" s="126">
        <v>4</v>
      </c>
      <c r="O69" s="126">
        <v>4</v>
      </c>
      <c r="P69" s="129">
        <v>100</v>
      </c>
      <c r="Q69" s="130" t="s">
        <v>139</v>
      </c>
      <c r="R69" s="189" t="s">
        <v>96</v>
      </c>
      <c r="S69" s="190"/>
      <c r="T69" s="190"/>
      <c r="U69" s="191"/>
    </row>
    <row r="70" spans="1:21" x14ac:dyDescent="0.3">
      <c r="A70" s="119"/>
      <c r="B70" s="37">
        <v>30</v>
      </c>
      <c r="C70" s="180">
        <v>46282</v>
      </c>
      <c r="D70" s="176" t="s">
        <v>59</v>
      </c>
      <c r="E70" s="178" t="s">
        <v>12</v>
      </c>
      <c r="F70" s="132"/>
      <c r="G70" s="126">
        <v>4</v>
      </c>
      <c r="H70" s="126">
        <v>4</v>
      </c>
      <c r="I70" s="126">
        <v>4</v>
      </c>
      <c r="J70" s="126">
        <v>4</v>
      </c>
      <c r="K70" s="126">
        <v>4</v>
      </c>
      <c r="L70" s="126">
        <v>4</v>
      </c>
      <c r="M70" s="126">
        <v>4</v>
      </c>
      <c r="N70" s="126">
        <v>4</v>
      </c>
      <c r="O70" s="126">
        <v>4</v>
      </c>
      <c r="P70" s="129">
        <v>100</v>
      </c>
      <c r="Q70" s="130" t="s">
        <v>139</v>
      </c>
      <c r="R70" s="189" t="s">
        <v>58</v>
      </c>
      <c r="S70" s="190"/>
      <c r="T70" s="190"/>
      <c r="U70" s="191"/>
    </row>
    <row r="71" spans="1:21" x14ac:dyDescent="0.3">
      <c r="A71" s="119"/>
      <c r="B71" s="37">
        <v>31</v>
      </c>
      <c r="C71" s="180">
        <v>46282</v>
      </c>
      <c r="D71" s="176" t="s">
        <v>59</v>
      </c>
      <c r="E71" s="178" t="s">
        <v>12</v>
      </c>
      <c r="F71" s="132"/>
      <c r="G71" s="126">
        <v>4</v>
      </c>
      <c r="H71" s="126">
        <v>4</v>
      </c>
      <c r="I71" s="126">
        <v>4</v>
      </c>
      <c r="J71" s="126">
        <v>4</v>
      </c>
      <c r="K71" s="126">
        <v>4</v>
      </c>
      <c r="L71" s="126">
        <v>4</v>
      </c>
      <c r="M71" s="126">
        <v>4</v>
      </c>
      <c r="N71" s="126">
        <v>4</v>
      </c>
      <c r="O71" s="126">
        <v>4</v>
      </c>
      <c r="P71" s="129">
        <v>100</v>
      </c>
      <c r="Q71" s="130" t="s">
        <v>139</v>
      </c>
      <c r="R71" s="189" t="s">
        <v>159</v>
      </c>
      <c r="S71" s="190"/>
      <c r="T71" s="190"/>
      <c r="U71" s="191"/>
    </row>
    <row r="72" spans="1:21" x14ac:dyDescent="0.3">
      <c r="A72" s="119"/>
      <c r="B72" s="37">
        <v>32</v>
      </c>
      <c r="C72" s="180">
        <v>46282</v>
      </c>
      <c r="D72" s="176" t="s">
        <v>59</v>
      </c>
      <c r="E72" s="178" t="s">
        <v>12</v>
      </c>
      <c r="F72" s="132"/>
      <c r="G72" s="126">
        <v>4</v>
      </c>
      <c r="H72" s="126">
        <v>4</v>
      </c>
      <c r="I72" s="126">
        <v>4</v>
      </c>
      <c r="J72" s="126">
        <v>4</v>
      </c>
      <c r="K72" s="126">
        <v>4</v>
      </c>
      <c r="L72" s="126">
        <v>4</v>
      </c>
      <c r="M72" s="126">
        <v>4</v>
      </c>
      <c r="N72" s="126">
        <v>4</v>
      </c>
      <c r="O72" s="126">
        <v>4</v>
      </c>
      <c r="P72" s="129">
        <v>100</v>
      </c>
      <c r="Q72" s="130" t="s">
        <v>139</v>
      </c>
      <c r="R72" s="189" t="s">
        <v>160</v>
      </c>
      <c r="S72" s="190"/>
      <c r="T72" s="190"/>
      <c r="U72" s="191"/>
    </row>
    <row r="73" spans="1:21" x14ac:dyDescent="0.3">
      <c r="A73" s="119"/>
      <c r="B73" s="37">
        <v>33</v>
      </c>
      <c r="C73" s="180">
        <v>46283</v>
      </c>
      <c r="D73" s="176" t="s">
        <v>59</v>
      </c>
      <c r="E73" s="178" t="s">
        <v>12</v>
      </c>
      <c r="F73" s="132"/>
      <c r="G73" s="126">
        <v>4</v>
      </c>
      <c r="H73" s="126">
        <v>4</v>
      </c>
      <c r="I73" s="126">
        <v>4</v>
      </c>
      <c r="J73" s="126">
        <v>4</v>
      </c>
      <c r="K73" s="126">
        <v>4</v>
      </c>
      <c r="L73" s="126">
        <v>4</v>
      </c>
      <c r="M73" s="126">
        <v>4</v>
      </c>
      <c r="N73" s="126">
        <v>4</v>
      </c>
      <c r="O73" s="126">
        <v>4</v>
      </c>
      <c r="P73" s="129">
        <v>100</v>
      </c>
      <c r="Q73" s="130" t="s">
        <v>139</v>
      </c>
      <c r="R73" s="189" t="s">
        <v>93</v>
      </c>
      <c r="S73" s="190"/>
      <c r="T73" s="190"/>
      <c r="U73" s="191"/>
    </row>
    <row r="74" spans="1:21" ht="14.4" customHeight="1" x14ac:dyDescent="0.3">
      <c r="A74" s="119"/>
      <c r="B74" s="37">
        <v>34</v>
      </c>
      <c r="C74" s="180">
        <v>46283</v>
      </c>
      <c r="D74" s="176" t="s">
        <v>59</v>
      </c>
      <c r="E74" s="178" t="s">
        <v>12</v>
      </c>
      <c r="F74" s="132"/>
      <c r="G74" s="126">
        <v>4</v>
      </c>
      <c r="H74" s="126">
        <v>4</v>
      </c>
      <c r="I74" s="126">
        <v>4</v>
      </c>
      <c r="J74" s="126">
        <v>4</v>
      </c>
      <c r="K74" s="126">
        <v>4</v>
      </c>
      <c r="L74" s="126">
        <v>4</v>
      </c>
      <c r="M74" s="126">
        <v>4</v>
      </c>
      <c r="N74" s="126">
        <v>4</v>
      </c>
      <c r="O74" s="126">
        <v>4</v>
      </c>
      <c r="P74" s="129">
        <v>100</v>
      </c>
      <c r="Q74" s="130" t="s">
        <v>139</v>
      </c>
      <c r="R74" s="189" t="s">
        <v>77</v>
      </c>
      <c r="S74" s="190"/>
      <c r="T74" s="190"/>
      <c r="U74" s="191"/>
    </row>
    <row r="75" spans="1:21" ht="14.4" customHeight="1" x14ac:dyDescent="0.3">
      <c r="A75" s="119"/>
      <c r="B75" s="37">
        <v>35</v>
      </c>
      <c r="C75" s="180">
        <v>46294</v>
      </c>
      <c r="D75" s="176" t="s">
        <v>59</v>
      </c>
      <c r="E75" s="178" t="s">
        <v>12</v>
      </c>
      <c r="F75" s="132"/>
      <c r="G75" s="126">
        <v>4</v>
      </c>
      <c r="H75" s="126">
        <v>4</v>
      </c>
      <c r="I75" s="126">
        <v>4</v>
      </c>
      <c r="J75" s="126">
        <v>4</v>
      </c>
      <c r="K75" s="126">
        <v>4</v>
      </c>
      <c r="L75" s="126">
        <v>4</v>
      </c>
      <c r="M75" s="126">
        <v>4</v>
      </c>
      <c r="N75" s="126">
        <v>4</v>
      </c>
      <c r="O75" s="126">
        <v>4</v>
      </c>
      <c r="P75" s="129">
        <v>100</v>
      </c>
      <c r="Q75" s="130" t="s">
        <v>139</v>
      </c>
      <c r="R75" s="189" t="s">
        <v>55</v>
      </c>
      <c r="S75" s="190"/>
      <c r="T75" s="190"/>
      <c r="U75" s="191"/>
    </row>
    <row r="76" spans="1:21" x14ac:dyDescent="0.3">
      <c r="A76" s="119"/>
      <c r="B76" s="37">
        <v>36</v>
      </c>
      <c r="C76" s="180">
        <v>46294</v>
      </c>
      <c r="D76" s="176" t="s">
        <v>59</v>
      </c>
      <c r="E76" s="178" t="s">
        <v>12</v>
      </c>
      <c r="F76" s="132"/>
      <c r="G76" s="126">
        <v>4</v>
      </c>
      <c r="H76" s="126">
        <v>4</v>
      </c>
      <c r="I76" s="126">
        <v>4</v>
      </c>
      <c r="J76" s="126">
        <v>4</v>
      </c>
      <c r="K76" s="126">
        <v>4</v>
      </c>
      <c r="L76" s="126">
        <v>4</v>
      </c>
      <c r="M76" s="126">
        <v>4</v>
      </c>
      <c r="N76" s="126">
        <v>4</v>
      </c>
      <c r="O76" s="126">
        <v>4</v>
      </c>
      <c r="P76" s="129">
        <v>100</v>
      </c>
      <c r="Q76" s="130" t="s">
        <v>139</v>
      </c>
      <c r="R76" s="189" t="s">
        <v>176</v>
      </c>
      <c r="S76" s="190"/>
      <c r="T76" s="190"/>
      <c r="U76" s="191"/>
    </row>
    <row r="77" spans="1:21" ht="22.8" customHeight="1" x14ac:dyDescent="0.3">
      <c r="A77" s="119"/>
      <c r="B77" s="37"/>
      <c r="C77" s="136"/>
      <c r="D77" s="127"/>
      <c r="E77" s="131"/>
      <c r="F77" s="132"/>
      <c r="G77" s="126"/>
      <c r="H77" s="126"/>
      <c r="I77" s="126"/>
      <c r="J77" s="126"/>
      <c r="K77" s="126"/>
      <c r="L77" s="126"/>
      <c r="M77" s="126"/>
      <c r="N77" s="126"/>
      <c r="O77" s="126"/>
      <c r="P77" s="129"/>
      <c r="Q77" s="130"/>
      <c r="R77" s="189"/>
      <c r="S77" s="190"/>
      <c r="T77" s="190"/>
      <c r="U77" s="191"/>
    </row>
    <row r="78" spans="1:21" x14ac:dyDescent="0.3">
      <c r="A78" s="119"/>
      <c r="B78" s="37"/>
      <c r="C78" s="136"/>
      <c r="D78" s="127"/>
      <c r="E78" s="131"/>
      <c r="F78" s="132"/>
      <c r="G78" s="126"/>
      <c r="H78" s="126"/>
      <c r="I78" s="126"/>
      <c r="J78" s="126"/>
      <c r="K78" s="126"/>
      <c r="L78" s="126"/>
      <c r="M78" s="126"/>
      <c r="N78" s="126"/>
      <c r="O78" s="126"/>
      <c r="P78" s="129"/>
      <c r="Q78" s="130"/>
      <c r="R78" s="189"/>
      <c r="S78" s="190"/>
      <c r="T78" s="190"/>
      <c r="U78" s="191"/>
    </row>
    <row r="79" spans="1:21" x14ac:dyDescent="0.3">
      <c r="A79" s="119"/>
      <c r="B79" s="37"/>
      <c r="C79" s="136"/>
      <c r="D79" s="127"/>
      <c r="E79" s="131"/>
      <c r="F79" s="132"/>
      <c r="G79" s="126"/>
      <c r="H79" s="126"/>
      <c r="I79" s="126"/>
      <c r="J79" s="126"/>
      <c r="K79" s="126"/>
      <c r="L79" s="126"/>
      <c r="M79" s="126"/>
      <c r="N79" s="126"/>
      <c r="O79" s="126"/>
      <c r="P79" s="129"/>
      <c r="Q79" s="130"/>
      <c r="R79" s="189"/>
      <c r="S79" s="190"/>
      <c r="T79" s="190"/>
      <c r="U79" s="191"/>
    </row>
    <row r="80" spans="1:21" x14ac:dyDescent="0.3">
      <c r="A80" s="119"/>
      <c r="B80" s="37"/>
      <c r="C80" s="136"/>
      <c r="D80" s="127"/>
      <c r="E80" s="131"/>
      <c r="F80" s="132"/>
      <c r="G80" s="126"/>
      <c r="H80" s="126"/>
      <c r="I80" s="126"/>
      <c r="J80" s="126"/>
      <c r="K80" s="126"/>
      <c r="L80" s="126"/>
      <c r="M80" s="126"/>
      <c r="N80" s="126"/>
      <c r="O80" s="126"/>
      <c r="P80" s="129"/>
      <c r="Q80" s="130"/>
      <c r="R80" s="189"/>
      <c r="S80" s="190"/>
      <c r="T80" s="190"/>
      <c r="U80" s="191"/>
    </row>
    <row r="81" spans="1:21" x14ac:dyDescent="0.3">
      <c r="A81" s="119"/>
      <c r="B81" s="37"/>
      <c r="C81" s="136"/>
      <c r="D81" s="127"/>
      <c r="E81" s="131"/>
      <c r="F81" s="132"/>
      <c r="G81" s="126"/>
      <c r="H81" s="126"/>
      <c r="I81" s="126"/>
      <c r="J81" s="126"/>
      <c r="K81" s="126"/>
      <c r="L81" s="126"/>
      <c r="M81" s="126"/>
      <c r="N81" s="126"/>
      <c r="O81" s="126"/>
      <c r="P81" s="129"/>
      <c r="Q81" s="130"/>
      <c r="R81" s="189"/>
      <c r="S81" s="190"/>
      <c r="T81" s="190"/>
      <c r="U81" s="191"/>
    </row>
    <row r="82" spans="1:21" x14ac:dyDescent="0.3">
      <c r="A82" s="119"/>
      <c r="B82" s="37"/>
      <c r="C82" s="136"/>
      <c r="D82" s="127"/>
      <c r="E82" s="131"/>
      <c r="F82" s="132"/>
      <c r="G82" s="126"/>
      <c r="H82" s="126"/>
      <c r="I82" s="126"/>
      <c r="J82" s="126"/>
      <c r="K82" s="126"/>
      <c r="L82" s="126"/>
      <c r="M82" s="126"/>
      <c r="N82" s="126"/>
      <c r="O82" s="126"/>
      <c r="P82" s="129"/>
      <c r="Q82" s="130"/>
      <c r="R82" s="189"/>
      <c r="S82" s="190"/>
      <c r="T82" s="190"/>
      <c r="U82" s="191"/>
    </row>
    <row r="83" spans="1:21" x14ac:dyDescent="0.3">
      <c r="A83" s="119"/>
      <c r="B83" s="37"/>
      <c r="C83" s="136"/>
      <c r="D83" s="127"/>
      <c r="E83" s="131"/>
      <c r="F83" s="132"/>
      <c r="G83" s="126"/>
      <c r="H83" s="126"/>
      <c r="I83" s="126"/>
      <c r="J83" s="126"/>
      <c r="K83" s="126"/>
      <c r="L83" s="126"/>
      <c r="M83" s="126"/>
      <c r="N83" s="126"/>
      <c r="O83" s="126"/>
      <c r="P83" s="129"/>
      <c r="Q83" s="130"/>
      <c r="R83" s="189"/>
      <c r="S83" s="190"/>
      <c r="T83" s="190"/>
      <c r="U83" s="191"/>
    </row>
    <row r="84" spans="1:21" x14ac:dyDescent="0.3">
      <c r="A84" s="119"/>
      <c r="B84" s="37"/>
      <c r="C84" s="136"/>
      <c r="D84" s="127"/>
      <c r="E84" s="131"/>
      <c r="F84" s="132"/>
      <c r="G84" s="126"/>
      <c r="H84" s="126"/>
      <c r="I84" s="126"/>
      <c r="J84" s="126"/>
      <c r="K84" s="126"/>
      <c r="L84" s="126"/>
      <c r="M84" s="126"/>
      <c r="N84" s="126"/>
      <c r="O84" s="126"/>
      <c r="P84" s="129"/>
      <c r="Q84" s="130"/>
      <c r="R84" s="189"/>
      <c r="S84" s="190"/>
      <c r="T84" s="190"/>
      <c r="U84" s="191"/>
    </row>
    <row r="85" spans="1:21" x14ac:dyDescent="0.3">
      <c r="A85" s="119"/>
      <c r="B85" s="37"/>
      <c r="C85" s="136"/>
      <c r="D85" s="127"/>
      <c r="E85" s="131"/>
      <c r="F85" s="132"/>
      <c r="G85" s="126"/>
      <c r="H85" s="126"/>
      <c r="I85" s="126"/>
      <c r="J85" s="126"/>
      <c r="K85" s="126"/>
      <c r="L85" s="126"/>
      <c r="M85" s="126"/>
      <c r="N85" s="126"/>
      <c r="O85" s="126"/>
      <c r="P85" s="129"/>
      <c r="Q85" s="130"/>
      <c r="R85" s="189"/>
      <c r="S85" s="190"/>
      <c r="T85" s="190"/>
      <c r="U85" s="191"/>
    </row>
    <row r="86" spans="1:21" x14ac:dyDescent="0.3">
      <c r="A86" s="119"/>
      <c r="B86" s="37"/>
      <c r="C86" s="136"/>
      <c r="D86" s="127"/>
      <c r="E86" s="131"/>
      <c r="F86" s="132"/>
      <c r="G86" s="126"/>
      <c r="H86" s="126"/>
      <c r="I86" s="126"/>
      <c r="J86" s="126"/>
      <c r="K86" s="126"/>
      <c r="L86" s="126"/>
      <c r="M86" s="126"/>
      <c r="N86" s="126"/>
      <c r="O86" s="126"/>
      <c r="P86" s="129"/>
      <c r="Q86" s="130"/>
      <c r="R86" s="189"/>
      <c r="S86" s="190"/>
      <c r="T86" s="190"/>
      <c r="U86" s="191"/>
    </row>
    <row r="87" spans="1:21" x14ac:dyDescent="0.3">
      <c r="A87" s="119"/>
      <c r="B87" s="37"/>
      <c r="C87" s="136"/>
      <c r="D87" s="127"/>
      <c r="E87" s="131"/>
      <c r="F87" s="132"/>
      <c r="G87" s="126"/>
      <c r="H87" s="126"/>
      <c r="I87" s="126"/>
      <c r="J87" s="126"/>
      <c r="K87" s="126"/>
      <c r="L87" s="126"/>
      <c r="M87" s="126"/>
      <c r="N87" s="126"/>
      <c r="O87" s="126"/>
      <c r="P87" s="129"/>
      <c r="Q87" s="130"/>
      <c r="R87" s="189"/>
      <c r="S87" s="190"/>
      <c r="T87" s="190"/>
      <c r="U87" s="191"/>
    </row>
    <row r="88" spans="1:21" x14ac:dyDescent="0.3">
      <c r="A88" s="119"/>
      <c r="B88" s="37"/>
      <c r="C88" s="136"/>
      <c r="D88" s="127"/>
      <c r="E88" s="131"/>
      <c r="F88" s="132"/>
      <c r="G88" s="126"/>
      <c r="H88" s="126"/>
      <c r="I88" s="126"/>
      <c r="J88" s="126"/>
      <c r="K88" s="126"/>
      <c r="L88" s="126"/>
      <c r="M88" s="126"/>
      <c r="N88" s="126"/>
      <c r="O88" s="126"/>
      <c r="P88" s="129"/>
      <c r="Q88" s="130"/>
      <c r="R88" s="189"/>
      <c r="S88" s="190"/>
      <c r="T88" s="190"/>
      <c r="U88" s="191"/>
    </row>
    <row r="89" spans="1:21" x14ac:dyDescent="0.3">
      <c r="B89" s="37"/>
      <c r="C89" s="136"/>
      <c r="D89" s="127"/>
      <c r="E89" s="131"/>
      <c r="F89" s="132"/>
      <c r="G89" s="126"/>
      <c r="H89" s="126"/>
      <c r="I89" s="126"/>
      <c r="J89" s="126"/>
      <c r="K89" s="126"/>
      <c r="L89" s="126"/>
      <c r="M89" s="126"/>
      <c r="N89" s="126"/>
      <c r="O89" s="126"/>
      <c r="P89" s="129"/>
      <c r="Q89" s="130"/>
      <c r="R89" s="202"/>
      <c r="S89" s="202"/>
      <c r="T89" s="202"/>
      <c r="U89" s="202"/>
    </row>
    <row r="90" spans="1:21" x14ac:dyDescent="0.3">
      <c r="B90" s="37"/>
      <c r="C90" s="95"/>
      <c r="D90" s="96"/>
      <c r="E90" s="99"/>
      <c r="F90" s="100"/>
      <c r="G90" s="94"/>
      <c r="H90" s="94"/>
      <c r="I90" s="94"/>
      <c r="J90" s="94"/>
      <c r="K90" s="94"/>
      <c r="L90" s="94"/>
      <c r="M90" s="94"/>
      <c r="N90" s="94"/>
      <c r="O90" s="94"/>
      <c r="P90" s="97"/>
      <c r="Q90" s="98"/>
      <c r="R90" s="201"/>
      <c r="S90" s="201"/>
      <c r="T90" s="201"/>
      <c r="U90" s="201"/>
    </row>
    <row r="91" spans="1:21" x14ac:dyDescent="0.3">
      <c r="B91" s="37"/>
      <c r="C91" s="95"/>
      <c r="D91" s="96"/>
      <c r="E91" s="99"/>
      <c r="F91" s="100"/>
      <c r="G91" s="94"/>
      <c r="H91" s="94"/>
      <c r="I91" s="94"/>
      <c r="J91" s="94"/>
      <c r="K91" s="94"/>
      <c r="L91" s="94"/>
      <c r="M91" s="94"/>
      <c r="N91" s="94"/>
      <c r="O91" s="94"/>
      <c r="P91" s="97"/>
      <c r="Q91" s="98"/>
      <c r="R91" s="201"/>
      <c r="S91" s="201"/>
      <c r="T91" s="201"/>
      <c r="U91" s="201"/>
    </row>
    <row r="92" spans="1:21" x14ac:dyDescent="0.3">
      <c r="B92" s="37" t="str">
        <f>IF(C92="","",SUBTOTAL(3,C$41:$C92))</f>
        <v/>
      </c>
      <c r="C92" s="95"/>
      <c r="D92" s="96"/>
      <c r="E92" s="99"/>
      <c r="F92" s="100"/>
      <c r="G92" s="94"/>
      <c r="H92" s="94"/>
      <c r="I92" s="94"/>
      <c r="J92" s="94"/>
      <c r="K92" s="94"/>
      <c r="L92" s="94"/>
      <c r="M92" s="94"/>
      <c r="N92" s="94"/>
      <c r="O92" s="94"/>
      <c r="P92" s="97"/>
      <c r="Q92" s="98"/>
      <c r="R92" s="201"/>
      <c r="S92" s="201"/>
      <c r="T92" s="201"/>
      <c r="U92" s="201"/>
    </row>
    <row r="93" spans="1:21" x14ac:dyDescent="0.3">
      <c r="B93" s="37" t="str">
        <f>IF(C93="","",SUBTOTAL(3,C$41:$C93))</f>
        <v/>
      </c>
      <c r="C93" s="95"/>
      <c r="D93" s="96"/>
      <c r="E93" s="99"/>
      <c r="F93" s="100"/>
      <c r="G93" s="94"/>
      <c r="H93" s="94"/>
      <c r="I93" s="94"/>
      <c r="J93" s="94"/>
      <c r="K93" s="94"/>
      <c r="L93" s="94"/>
      <c r="M93" s="94"/>
      <c r="N93" s="94"/>
      <c r="O93" s="94"/>
      <c r="P93" s="97"/>
      <c r="Q93" s="98"/>
      <c r="R93" s="201"/>
      <c r="S93" s="201"/>
      <c r="T93" s="201"/>
      <c r="U93" s="201"/>
    </row>
    <row r="94" spans="1:21" x14ac:dyDescent="0.3">
      <c r="B94" s="37" t="str">
        <f>IF(C94="","",SUBTOTAL(3,C$41:$C94))</f>
        <v/>
      </c>
      <c r="C94" s="95"/>
      <c r="D94" s="96"/>
      <c r="E94" s="99"/>
      <c r="F94" s="100"/>
      <c r="G94" s="94"/>
      <c r="H94" s="94"/>
      <c r="I94" s="94"/>
      <c r="J94" s="94"/>
      <c r="K94" s="94"/>
      <c r="L94" s="94"/>
      <c r="M94" s="94"/>
      <c r="N94" s="94"/>
      <c r="O94" s="94"/>
      <c r="P94" s="97"/>
      <c r="Q94" s="98"/>
      <c r="R94" s="201"/>
      <c r="S94" s="201"/>
      <c r="T94" s="201"/>
      <c r="U94" s="201"/>
    </row>
    <row r="95" spans="1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1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>SUM(G41:G127)</f>
        <v>144</v>
      </c>
      <c r="H128" s="39">
        <f t="shared" ref="H128:O128" si="0">SUM(H41:H127)</f>
        <v>144</v>
      </c>
      <c r="I128" s="39">
        <f t="shared" si="0"/>
        <v>144</v>
      </c>
      <c r="J128" s="39">
        <f t="shared" si="0"/>
        <v>144</v>
      </c>
      <c r="K128" s="39">
        <f t="shared" si="0"/>
        <v>144</v>
      </c>
      <c r="L128" s="39">
        <f t="shared" si="0"/>
        <v>144</v>
      </c>
      <c r="M128" s="39">
        <f t="shared" si="0"/>
        <v>144</v>
      </c>
      <c r="N128" s="39">
        <f t="shared" si="0"/>
        <v>144</v>
      </c>
      <c r="O128" s="39">
        <f t="shared" si="0"/>
        <v>144</v>
      </c>
      <c r="P128" s="51">
        <f>SUM(G128:O128)</f>
        <v>1296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>ROUND(J128/(MAX($B$41:$B$127)*4)*100,2)</f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>ROUND(N128/(MAX($B$41:$B$127)*4)*100,2)</f>
        <v>100</v>
      </c>
      <c r="O129" s="39">
        <f t="shared" si="1"/>
        <v>100</v>
      </c>
      <c r="P129" s="51">
        <f>ROUND(P128/(MAX($B$41:$B$127)*4*9)*100,2)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Pemeriksaan Gigi dan Mulut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8" xr:uid="{71EC00F6-3FB7-467C-B4EF-44D000635748}"/>
  <mergeCells count="87">
    <mergeCell ref="R81:U81"/>
    <mergeCell ref="R82:U82"/>
    <mergeCell ref="R83:U83"/>
    <mergeCell ref="R84:U84"/>
    <mergeCell ref="R85:U85"/>
    <mergeCell ref="R76:U76"/>
    <mergeCell ref="R77:U77"/>
    <mergeCell ref="R78:U78"/>
    <mergeCell ref="R79:U79"/>
    <mergeCell ref="R80:U80"/>
    <mergeCell ref="R71:U71"/>
    <mergeCell ref="R72:U72"/>
    <mergeCell ref="R73:U73"/>
    <mergeCell ref="R74:U74"/>
    <mergeCell ref="R75:U75"/>
    <mergeCell ref="R69:U69"/>
    <mergeCell ref="R70:U70"/>
    <mergeCell ref="R64:U64"/>
    <mergeCell ref="R65:U65"/>
    <mergeCell ref="R66:U66"/>
    <mergeCell ref="R67:U67"/>
    <mergeCell ref="R68:U68"/>
    <mergeCell ref="R59:U59"/>
    <mergeCell ref="R60:U60"/>
    <mergeCell ref="R61:U61"/>
    <mergeCell ref="R62:U62"/>
    <mergeCell ref="R63:U63"/>
    <mergeCell ref="R53:U53"/>
    <mergeCell ref="R56:U56"/>
    <mergeCell ref="R57:U57"/>
    <mergeCell ref="R58:U58"/>
    <mergeCell ref="R54:U54"/>
    <mergeCell ref="R55:U55"/>
    <mergeCell ref="R49:U49"/>
    <mergeCell ref="R46:U46"/>
    <mergeCell ref="R47:U47"/>
    <mergeCell ref="R52:U52"/>
    <mergeCell ref="R50:U50"/>
    <mergeCell ref="R51:U51"/>
    <mergeCell ref="R45:U45"/>
    <mergeCell ref="R42:U42"/>
    <mergeCell ref="R43:U43"/>
    <mergeCell ref="R44:U44"/>
    <mergeCell ref="R48:U48"/>
    <mergeCell ref="R41:U41"/>
    <mergeCell ref="K21:K22"/>
    <mergeCell ref="L21:Q22"/>
    <mergeCell ref="R21:R22"/>
    <mergeCell ref="S21:S22"/>
    <mergeCell ref="K23:K24"/>
    <mergeCell ref="L23:Q24"/>
    <mergeCell ref="R23:R24"/>
    <mergeCell ref="S23:S24"/>
    <mergeCell ref="K19:K20"/>
    <mergeCell ref="L19:Q20"/>
    <mergeCell ref="R19:R20"/>
    <mergeCell ref="S19:S20"/>
    <mergeCell ref="R39:U39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  <mergeCell ref="R91:U91"/>
    <mergeCell ref="R92:U92"/>
    <mergeCell ref="R93:U93"/>
    <mergeCell ref="R94:U94"/>
    <mergeCell ref="R86:U86"/>
    <mergeCell ref="R87:U87"/>
    <mergeCell ref="R88:U88"/>
    <mergeCell ref="R89:U89"/>
    <mergeCell ref="R90:U9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W141"/>
  <sheetViews>
    <sheetView showGridLines="0" topLeftCell="A41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Home!C8</f>
        <v>Ruang Pemeriksaan KIA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68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Home!AE8</f>
        <v>21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ht="39.6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67</v>
      </c>
      <c r="S9" s="12" t="str">
        <f>H129&amp;" %"</f>
        <v>98.5294117647059 %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Home!AC8</f>
        <v>9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67</v>
      </c>
      <c r="S10" s="196" t="str">
        <f>I129&amp;" %"</f>
        <v>98.5294117647059 %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Home!AD8</f>
        <v>8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ht="39.6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17 (80.95 %)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67</v>
      </c>
      <c r="S12" s="12" t="str">
        <f>J129&amp;" %"</f>
        <v>98.5294117647059 %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604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67</v>
      </c>
      <c r="S13" s="196" t="str">
        <f>K129&amp;" %"</f>
        <v>98.5294117647059 %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179">
        <f>Home!I8</f>
        <v>79.344999999999999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67</v>
      </c>
      <c r="S16" s="196" t="str">
        <f>L129&amp;" %"</f>
        <v>98.5294117647059 %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ht="39.6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66</v>
      </c>
      <c r="S18" s="12" t="str">
        <f>M129&amp;" %"</f>
        <v>97.0588235294118 %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67</v>
      </c>
      <c r="S19" s="196" t="str">
        <f>N129&amp;" %"</f>
        <v>98.5294117647059 %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68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604</v>
      </c>
      <c r="S23" s="197" t="str">
        <f>P129&amp;" %"</f>
        <v>98.6928104575163 %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72</v>
      </c>
    </row>
    <row r="28" spans="1:19" s="1" customFormat="1" ht="13.2" x14ac:dyDescent="0.25">
      <c r="E28" s="18"/>
      <c r="P28" s="16"/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46268</v>
      </c>
      <c r="D41" s="176" t="s">
        <v>59</v>
      </c>
      <c r="E41" s="178" t="s">
        <v>15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108</v>
      </c>
      <c r="S41" s="190"/>
      <c r="T41" s="190"/>
      <c r="U41" s="191"/>
    </row>
    <row r="42" spans="1:21" x14ac:dyDescent="0.3">
      <c r="A42" s="119"/>
      <c r="B42" s="37">
        <v>2</v>
      </c>
      <c r="C42" s="180">
        <v>46269</v>
      </c>
      <c r="D42" s="176" t="s">
        <v>59</v>
      </c>
      <c r="E42" s="178" t="s">
        <v>15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</row>
    <row r="43" spans="1:21" x14ac:dyDescent="0.3">
      <c r="A43" s="119"/>
      <c r="B43" s="37">
        <v>3</v>
      </c>
      <c r="C43" s="180">
        <v>46269</v>
      </c>
      <c r="D43" s="176" t="s">
        <v>59</v>
      </c>
      <c r="E43" s="178" t="s">
        <v>15</v>
      </c>
      <c r="F43" s="132"/>
      <c r="G43" s="126">
        <v>4</v>
      </c>
      <c r="H43" s="126">
        <v>3</v>
      </c>
      <c r="I43" s="126">
        <v>3</v>
      </c>
      <c r="J43" s="126">
        <v>3</v>
      </c>
      <c r="K43" s="126">
        <v>3</v>
      </c>
      <c r="L43" s="126">
        <v>3</v>
      </c>
      <c r="M43" s="126">
        <v>2</v>
      </c>
      <c r="N43" s="126">
        <v>3</v>
      </c>
      <c r="O43" s="126">
        <v>4</v>
      </c>
      <c r="P43" s="129">
        <v>77.78</v>
      </c>
      <c r="Q43" s="130" t="s">
        <v>146</v>
      </c>
      <c r="R43" s="189" t="s">
        <v>147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46274</v>
      </c>
      <c r="D44" s="176" t="s">
        <v>59</v>
      </c>
      <c r="E44" s="178" t="s">
        <v>15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88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46290</v>
      </c>
      <c r="D45" s="176" t="s">
        <v>59</v>
      </c>
      <c r="E45" s="178" t="s">
        <v>15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46294</v>
      </c>
      <c r="D46" s="176" t="s">
        <v>59</v>
      </c>
      <c r="E46" s="178" t="s">
        <v>15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46294</v>
      </c>
      <c r="D47" s="176" t="s">
        <v>59</v>
      </c>
      <c r="E47" s="178" t="s">
        <v>15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46295</v>
      </c>
      <c r="D48" s="176" t="s">
        <v>59</v>
      </c>
      <c r="E48" s="178" t="s">
        <v>15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</row>
    <row r="49" spans="1:21" x14ac:dyDescent="0.3">
      <c r="B49" s="37">
        <f>IF(C49="","",SUBTOTAL(3,C$41:$C49))</f>
        <v>9</v>
      </c>
      <c r="C49" s="180">
        <v>46295</v>
      </c>
      <c r="D49" s="176" t="s">
        <v>59</v>
      </c>
      <c r="E49" s="178" t="s">
        <v>15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</row>
    <row r="50" spans="1:21" x14ac:dyDescent="0.3">
      <c r="B50" s="37">
        <f>IF(C50="","",SUBTOTAL(3,C$41:$C50))</f>
        <v>10</v>
      </c>
      <c r="C50" s="180">
        <v>46295</v>
      </c>
      <c r="D50" s="176" t="s">
        <v>59</v>
      </c>
      <c r="E50" s="178" t="s">
        <v>15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</row>
    <row r="51" spans="1:21" x14ac:dyDescent="0.3">
      <c r="B51" s="37">
        <f>IF(C51="","",SUBTOTAL(3,C$41:$C51))</f>
        <v>11</v>
      </c>
      <c r="C51" s="180">
        <v>46295</v>
      </c>
      <c r="D51" s="176" t="s">
        <v>59</v>
      </c>
      <c r="E51" s="178" t="s">
        <v>15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</row>
    <row r="52" spans="1:21" x14ac:dyDescent="0.3">
      <c r="B52" s="37">
        <f>IF(C52="","",SUBTOTAL(3,C$41:$C52))</f>
        <v>12</v>
      </c>
      <c r="C52" s="180">
        <v>46295</v>
      </c>
      <c r="D52" s="176" t="s">
        <v>59</v>
      </c>
      <c r="E52" s="178" t="s">
        <v>15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</row>
    <row r="53" spans="1:21" x14ac:dyDescent="0.3">
      <c r="A53" s="45"/>
      <c r="B53" s="37">
        <f>IF(C53="","",SUBTOTAL(3,C$41:$C53))</f>
        <v>13</v>
      </c>
      <c r="C53" s="180">
        <v>46295</v>
      </c>
      <c r="D53" s="176" t="s">
        <v>59</v>
      </c>
      <c r="E53" s="178" t="s">
        <v>15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55</v>
      </c>
      <c r="S53" s="190"/>
      <c r="T53" s="190"/>
      <c r="U53" s="191"/>
    </row>
    <row r="54" spans="1:21" x14ac:dyDescent="0.3">
      <c r="B54" s="37">
        <f>IF(C54="","",SUBTOTAL(3,C$41:$C54))</f>
        <v>14</v>
      </c>
      <c r="C54" s="180">
        <v>46295</v>
      </c>
      <c r="D54" s="176" t="s">
        <v>59</v>
      </c>
      <c r="E54" s="178" t="s">
        <v>15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55</v>
      </c>
      <c r="S54" s="190"/>
      <c r="T54" s="190"/>
      <c r="U54" s="191"/>
    </row>
    <row r="55" spans="1:21" x14ac:dyDescent="0.3">
      <c r="B55" s="37">
        <f>IF(C55="","",SUBTOTAL(3,C$41:$C55))</f>
        <v>15</v>
      </c>
      <c r="C55" s="180">
        <v>46295</v>
      </c>
      <c r="D55" s="176" t="s">
        <v>59</v>
      </c>
      <c r="E55" s="178" t="s">
        <v>15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</row>
    <row r="56" spans="1:21" x14ac:dyDescent="0.3">
      <c r="B56" s="37">
        <f>IF(C56="","",SUBTOTAL(3,C$41:$C56))</f>
        <v>16</v>
      </c>
      <c r="C56" s="180">
        <v>46295</v>
      </c>
      <c r="D56" s="176" t="s">
        <v>59</v>
      </c>
      <c r="E56" s="178" t="s">
        <v>15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</row>
    <row r="57" spans="1:21" x14ac:dyDescent="0.3">
      <c r="B57" s="37">
        <f>IF(C57="","",SUBTOTAL(3,C$41:$C57))</f>
        <v>17</v>
      </c>
      <c r="C57" s="180">
        <v>46295</v>
      </c>
      <c r="D57" s="176" t="s">
        <v>59</v>
      </c>
      <c r="E57" s="178" t="s">
        <v>15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55</v>
      </c>
      <c r="S57" s="190"/>
      <c r="T57" s="190"/>
      <c r="U57" s="191"/>
    </row>
    <row r="58" spans="1:21" x14ac:dyDescent="0.3">
      <c r="B58" s="37" t="str">
        <f>IF(C58="","",SUBTOTAL(3,C$41:$C58))</f>
        <v/>
      </c>
      <c r="C58" s="114"/>
      <c r="D58" s="109"/>
      <c r="E58" s="112"/>
      <c r="F58" s="113"/>
      <c r="G58" s="108"/>
      <c r="H58" s="108"/>
      <c r="I58" s="108"/>
      <c r="J58" s="108"/>
      <c r="K58" s="108"/>
      <c r="L58" s="108"/>
      <c r="M58" s="108"/>
      <c r="N58" s="108"/>
      <c r="O58" s="108"/>
      <c r="P58" s="111"/>
      <c r="Q58" s="110"/>
      <c r="R58" s="186"/>
      <c r="S58" s="187"/>
      <c r="T58" s="187"/>
      <c r="U58" s="188"/>
    </row>
    <row r="59" spans="1:21" x14ac:dyDescent="0.3">
      <c r="B59" s="37" t="str">
        <f>IF(C59="","",SUBTOTAL(3,C$41:$C59))</f>
        <v/>
      </c>
      <c r="C59" s="114"/>
      <c r="D59" s="109"/>
      <c r="E59" s="112"/>
      <c r="F59" s="113"/>
      <c r="G59" s="108"/>
      <c r="H59" s="108"/>
      <c r="I59" s="108"/>
      <c r="J59" s="108"/>
      <c r="K59" s="108"/>
      <c r="L59" s="108"/>
      <c r="M59" s="108"/>
      <c r="N59" s="108"/>
      <c r="O59" s="108"/>
      <c r="P59" s="111"/>
      <c r="Q59" s="110"/>
      <c r="R59" s="186"/>
      <c r="S59" s="187"/>
      <c r="T59" s="187"/>
      <c r="U59" s="188"/>
    </row>
    <row r="60" spans="1:21" x14ac:dyDescent="0.3">
      <c r="B60" s="37" t="str">
        <f>IF(C60="","",SUBTOTAL(3,C$41:$C60))</f>
        <v/>
      </c>
      <c r="C60" s="95"/>
      <c r="D60" s="88"/>
      <c r="E60" s="89"/>
      <c r="F60" s="90"/>
      <c r="G60" s="91"/>
      <c r="H60" s="91"/>
      <c r="I60" s="91"/>
      <c r="J60" s="91"/>
      <c r="K60" s="91"/>
      <c r="L60" s="91"/>
      <c r="M60" s="91"/>
      <c r="N60" s="91"/>
      <c r="O60" s="91"/>
      <c r="P60" s="92"/>
      <c r="Q60" s="93"/>
      <c r="R60" s="203"/>
      <c r="S60" s="204"/>
      <c r="T60" s="204"/>
      <c r="U60" s="205"/>
    </row>
    <row r="61" spans="1:21" x14ac:dyDescent="0.3">
      <c r="B61" s="37" t="str">
        <f>IF(C61="","",SUBTOTAL(3,C$41:$C61))</f>
        <v/>
      </c>
      <c r="C61" s="44"/>
      <c r="D61" s="37"/>
      <c r="E61" s="42"/>
      <c r="F61" s="43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41"/>
      <c r="R61" s="183"/>
      <c r="S61" s="184"/>
      <c r="T61" s="184"/>
      <c r="U61" s="185"/>
    </row>
    <row r="62" spans="1:21" x14ac:dyDescent="0.3">
      <c r="B62" s="37" t="str">
        <f>IF(C62="","",SUBTOTAL(3,C$41:$C62))</f>
        <v/>
      </c>
      <c r="C62" s="44"/>
      <c r="D62" s="37"/>
      <c r="E62" s="42"/>
      <c r="F62" s="46"/>
      <c r="G62" s="37"/>
      <c r="H62" s="37"/>
      <c r="I62" s="37"/>
      <c r="J62" s="37"/>
      <c r="K62" s="37"/>
      <c r="L62" s="37"/>
      <c r="M62" s="37"/>
      <c r="N62" s="37"/>
      <c r="O62" s="37"/>
      <c r="P62" s="48"/>
      <c r="Q62" s="49"/>
      <c r="R62" s="183"/>
      <c r="S62" s="184"/>
      <c r="T62" s="184"/>
      <c r="U62" s="185"/>
    </row>
    <row r="63" spans="1:21" x14ac:dyDescent="0.3">
      <c r="B63" s="37" t="str">
        <f>IF(C63="","",SUBTOTAL(3,C$41:$C63))</f>
        <v/>
      </c>
      <c r="C63" s="44"/>
      <c r="D63" s="37"/>
      <c r="E63" s="42"/>
      <c r="F63" s="46"/>
      <c r="G63" s="37"/>
      <c r="H63" s="37"/>
      <c r="I63" s="37"/>
      <c r="J63" s="37"/>
      <c r="K63" s="37"/>
      <c r="L63" s="37"/>
      <c r="M63" s="37"/>
      <c r="N63" s="37"/>
      <c r="O63" s="37"/>
      <c r="P63" s="48"/>
      <c r="Q63" s="49"/>
      <c r="R63" s="183"/>
      <c r="S63" s="184"/>
      <c r="T63" s="184"/>
      <c r="U63" s="185"/>
    </row>
    <row r="64" spans="1:21" ht="14.4" customHeight="1" x14ac:dyDescent="0.3">
      <c r="B64" s="37" t="str">
        <f>IF(C64="","",SUBTOTAL(3,C$41:$C64))</f>
        <v/>
      </c>
      <c r="C64" s="44"/>
      <c r="D64" s="37"/>
      <c r="E64" s="42"/>
      <c r="F64" s="46"/>
      <c r="G64" s="37"/>
      <c r="H64" s="37"/>
      <c r="I64" s="37"/>
      <c r="J64" s="37"/>
      <c r="K64" s="37"/>
      <c r="L64" s="37"/>
      <c r="M64" s="37"/>
      <c r="N64" s="37"/>
      <c r="O64" s="37"/>
      <c r="P64" s="48"/>
      <c r="Q64" s="49"/>
      <c r="R64" s="183"/>
      <c r="S64" s="184"/>
      <c r="T64" s="184"/>
      <c r="U64" s="185"/>
    </row>
    <row r="65" spans="2:21" ht="14.4" customHeight="1" x14ac:dyDescent="0.3">
      <c r="B65" s="37" t="str">
        <f>IF(C65="","",SUBTOTAL(3,C$41:$C65))</f>
        <v/>
      </c>
      <c r="C65" s="44"/>
      <c r="D65" s="37"/>
      <c r="E65" s="42"/>
      <c r="F65" s="46"/>
      <c r="G65" s="37"/>
      <c r="H65" s="37"/>
      <c r="I65" s="37"/>
      <c r="J65" s="37"/>
      <c r="K65" s="37"/>
      <c r="L65" s="37"/>
      <c r="M65" s="37"/>
      <c r="N65" s="37"/>
      <c r="O65" s="37"/>
      <c r="P65" s="48"/>
      <c r="Q65" s="49"/>
      <c r="R65" s="183"/>
      <c r="S65" s="184"/>
      <c r="T65" s="184"/>
      <c r="U65" s="185"/>
    </row>
    <row r="66" spans="2:21" x14ac:dyDescent="0.3">
      <c r="B66" s="37" t="str">
        <f>IF(C66="","",SUBTOTAL(3,C$41:$C66))</f>
        <v/>
      </c>
      <c r="C66" s="44"/>
      <c r="D66" s="37"/>
      <c r="E66" s="42"/>
      <c r="F66" s="46"/>
      <c r="G66" s="37"/>
      <c r="H66" s="37"/>
      <c r="I66" s="37"/>
      <c r="J66" s="37"/>
      <c r="K66" s="37"/>
      <c r="L66" s="37"/>
      <c r="M66" s="37"/>
      <c r="N66" s="37"/>
      <c r="O66" s="37"/>
      <c r="P66" s="48"/>
      <c r="Q66" s="49"/>
      <c r="R66" s="183"/>
      <c r="S66" s="184"/>
      <c r="T66" s="184"/>
      <c r="U66" s="185"/>
    </row>
    <row r="67" spans="2:21" ht="22.8" customHeight="1" x14ac:dyDescent="0.3">
      <c r="B67" s="37" t="str">
        <f>IF(C67="","",SUBTOTAL(3,C$41:$C67))</f>
        <v/>
      </c>
      <c r="C67" s="44"/>
      <c r="D67" s="37"/>
      <c r="E67" s="42"/>
      <c r="F67" s="46"/>
      <c r="G67" s="37"/>
      <c r="H67" s="37"/>
      <c r="I67" s="37"/>
      <c r="J67" s="37"/>
      <c r="K67" s="37"/>
      <c r="L67" s="37"/>
      <c r="M67" s="37"/>
      <c r="N67" s="37"/>
      <c r="O67" s="37"/>
      <c r="P67" s="48"/>
      <c r="Q67" s="49"/>
      <c r="R67" s="183"/>
      <c r="S67" s="184"/>
      <c r="T67" s="184"/>
      <c r="U67" s="185"/>
    </row>
    <row r="68" spans="2:2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68</v>
      </c>
      <c r="H128" s="39">
        <f t="shared" si="0"/>
        <v>67</v>
      </c>
      <c r="I128" s="39">
        <f t="shared" si="0"/>
        <v>67</v>
      </c>
      <c r="J128" s="39">
        <f t="shared" si="0"/>
        <v>67</v>
      </c>
      <c r="K128" s="39">
        <f t="shared" si="0"/>
        <v>67</v>
      </c>
      <c r="L128" s="39">
        <f t="shared" si="0"/>
        <v>67</v>
      </c>
      <c r="M128" s="39">
        <f t="shared" si="0"/>
        <v>66</v>
      </c>
      <c r="N128" s="39">
        <f t="shared" si="0"/>
        <v>67</v>
      </c>
      <c r="O128" s="39">
        <f t="shared" si="0"/>
        <v>68</v>
      </c>
      <c r="P128" s="51">
        <f>SUM(G128:O128)</f>
        <v>604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98.529411764705884</v>
      </c>
      <c r="I129" s="39">
        <f t="shared" si="1"/>
        <v>98.529411764705884</v>
      </c>
      <c r="J129" s="39">
        <f t="shared" si="1"/>
        <v>98.529411764705884</v>
      </c>
      <c r="K129" s="39">
        <f t="shared" si="1"/>
        <v>98.529411764705884</v>
      </c>
      <c r="L129" s="39">
        <f t="shared" si="1"/>
        <v>98.529411764705884</v>
      </c>
      <c r="M129" s="39">
        <f t="shared" si="1"/>
        <v>97.058823529411768</v>
      </c>
      <c r="N129" s="39">
        <f t="shared" si="1"/>
        <v>98.529411764705884</v>
      </c>
      <c r="O129" s="39">
        <f t="shared" si="1"/>
        <v>100</v>
      </c>
      <c r="P129" s="51">
        <f>P128/(MAX($B$41:$B$127)*4*9)*100</f>
        <v>98.692810457516345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Pemeriksaan KIA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22E0E248-22F1-4794-97F7-B017F776B187}"/>
  <mergeCells count="78">
    <mergeCell ref="R81:U81"/>
    <mergeCell ref="R82:U82"/>
    <mergeCell ref="R83:U83"/>
    <mergeCell ref="R84:U84"/>
    <mergeCell ref="R85:U85"/>
    <mergeCell ref="R76:U76"/>
    <mergeCell ref="R77:U77"/>
    <mergeCell ref="R78:U78"/>
    <mergeCell ref="R79:U79"/>
    <mergeCell ref="R80:U80"/>
    <mergeCell ref="R71:U71"/>
    <mergeCell ref="R72:U72"/>
    <mergeCell ref="R73:U73"/>
    <mergeCell ref="R74:U74"/>
    <mergeCell ref="R75:U75"/>
    <mergeCell ref="R66:U66"/>
    <mergeCell ref="R67:U67"/>
    <mergeCell ref="R68:U68"/>
    <mergeCell ref="R69:U69"/>
    <mergeCell ref="R70:U70"/>
    <mergeCell ref="R61:U61"/>
    <mergeCell ref="R62:U62"/>
    <mergeCell ref="R63:U63"/>
    <mergeCell ref="R64:U64"/>
    <mergeCell ref="R65:U65"/>
    <mergeCell ref="R57:U57"/>
    <mergeCell ref="R56:U56"/>
    <mergeCell ref="R58:U58"/>
    <mergeCell ref="R59:U59"/>
    <mergeCell ref="R60:U60"/>
    <mergeCell ref="R51:U51"/>
    <mergeCell ref="R52:U52"/>
    <mergeCell ref="R53:U53"/>
    <mergeCell ref="R54:U54"/>
    <mergeCell ref="R55:U55"/>
    <mergeCell ref="R46:U46"/>
    <mergeCell ref="R47:U47"/>
    <mergeCell ref="R48:U48"/>
    <mergeCell ref="R49:U49"/>
    <mergeCell ref="R50:U50"/>
    <mergeCell ref="R42:U42"/>
    <mergeCell ref="R41:U41"/>
    <mergeCell ref="R43:U43"/>
    <mergeCell ref="R45:U45"/>
    <mergeCell ref="R44:U44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W141"/>
  <sheetViews>
    <sheetView showGridLines="0" topLeftCell="A33" workbookViewId="0">
      <selection activeCell="C41" sqref="C41:C127"/>
    </sheetView>
  </sheetViews>
  <sheetFormatPr defaultRowHeight="14.4" x14ac:dyDescent="0.3"/>
  <cols>
    <col min="1" max="1" width="3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Home!C9</f>
        <v>Ruang Farmasi dan Gudang Obat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156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Home!AE9</f>
        <v>48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156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Home!AC9</f>
        <v>21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156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Home!AD9</f>
        <v>18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39 (81.25 %)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156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1404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156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Home!I9</f>
        <v>80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156</v>
      </c>
      <c r="S16" s="206" t="str">
        <f>ROUND(L129,2)&amp;"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20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156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156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156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1404</v>
      </c>
      <c r="S23" s="197" t="str">
        <f>ROUND(P129,2)&amp;"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72</v>
      </c>
    </row>
    <row r="28" spans="1:19" s="1" customFormat="1" ht="13.2" x14ac:dyDescent="0.25">
      <c r="E28" s="18"/>
      <c r="P28" s="16"/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46282</v>
      </c>
      <c r="D41" s="176" t="s">
        <v>59</v>
      </c>
      <c r="E41" s="178" t="s">
        <v>18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55</v>
      </c>
      <c r="S41" s="190"/>
      <c r="T41" s="190"/>
      <c r="U41" s="191"/>
    </row>
    <row r="42" spans="1:21" x14ac:dyDescent="0.3">
      <c r="A42" s="119"/>
      <c r="B42" s="37">
        <v>2</v>
      </c>
      <c r="C42" s="180">
        <v>46294</v>
      </c>
      <c r="D42" s="176" t="s">
        <v>59</v>
      </c>
      <c r="E42" s="178" t="s">
        <v>18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</row>
    <row r="43" spans="1:21" x14ac:dyDescent="0.3">
      <c r="A43" s="119"/>
      <c r="B43" s="37">
        <v>3</v>
      </c>
      <c r="C43" s="180">
        <v>46294</v>
      </c>
      <c r="D43" s="176" t="s">
        <v>59</v>
      </c>
      <c r="E43" s="178" t="s">
        <v>18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46294</v>
      </c>
      <c r="D44" s="176" t="s">
        <v>59</v>
      </c>
      <c r="E44" s="178" t="s">
        <v>18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46294</v>
      </c>
      <c r="D45" s="176" t="s">
        <v>59</v>
      </c>
      <c r="E45" s="178" t="s">
        <v>18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46294</v>
      </c>
      <c r="D46" s="176" t="s">
        <v>59</v>
      </c>
      <c r="E46" s="178" t="s">
        <v>18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46294</v>
      </c>
      <c r="D47" s="176" t="s">
        <v>59</v>
      </c>
      <c r="E47" s="178" t="s">
        <v>18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46294</v>
      </c>
      <c r="D48" s="176" t="s">
        <v>59</v>
      </c>
      <c r="E48" s="178" t="s">
        <v>18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</row>
    <row r="49" spans="1:21" x14ac:dyDescent="0.3">
      <c r="A49" s="119"/>
      <c r="B49" s="37">
        <v>9</v>
      </c>
      <c r="C49" s="180">
        <v>46294</v>
      </c>
      <c r="D49" s="176" t="s">
        <v>59</v>
      </c>
      <c r="E49" s="178" t="s">
        <v>18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</row>
    <row r="50" spans="1:21" x14ac:dyDescent="0.3">
      <c r="A50" s="119"/>
      <c r="B50" s="37">
        <v>10</v>
      </c>
      <c r="C50" s="180">
        <v>46294</v>
      </c>
      <c r="D50" s="176" t="s">
        <v>59</v>
      </c>
      <c r="E50" s="178" t="s">
        <v>18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</row>
    <row r="51" spans="1:21" x14ac:dyDescent="0.3">
      <c r="A51" s="119"/>
      <c r="B51" s="37">
        <v>11</v>
      </c>
      <c r="C51" s="180">
        <v>46294</v>
      </c>
      <c r="D51" s="176" t="s">
        <v>59</v>
      </c>
      <c r="E51" s="178" t="s">
        <v>18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</row>
    <row r="52" spans="1:21" x14ac:dyDescent="0.3">
      <c r="A52" s="119"/>
      <c r="B52" s="37">
        <v>12</v>
      </c>
      <c r="C52" s="180">
        <v>46294</v>
      </c>
      <c r="D52" s="176" t="s">
        <v>59</v>
      </c>
      <c r="E52" s="178" t="s">
        <v>18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</row>
    <row r="53" spans="1:21" x14ac:dyDescent="0.3">
      <c r="A53" s="119"/>
      <c r="B53" s="37">
        <v>13</v>
      </c>
      <c r="C53" s="180">
        <v>46294</v>
      </c>
      <c r="D53" s="176" t="s">
        <v>59</v>
      </c>
      <c r="E53" s="178" t="s">
        <v>18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55</v>
      </c>
      <c r="S53" s="190"/>
      <c r="T53" s="190"/>
      <c r="U53" s="191"/>
    </row>
    <row r="54" spans="1:21" x14ac:dyDescent="0.3">
      <c r="A54" s="119"/>
      <c r="B54" s="37">
        <v>14</v>
      </c>
      <c r="C54" s="180">
        <v>46294</v>
      </c>
      <c r="D54" s="176" t="s">
        <v>59</v>
      </c>
      <c r="E54" s="178" t="s">
        <v>18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55</v>
      </c>
      <c r="S54" s="190"/>
      <c r="T54" s="190"/>
      <c r="U54" s="191"/>
    </row>
    <row r="55" spans="1:21" x14ac:dyDescent="0.3">
      <c r="A55" s="119"/>
      <c r="B55" s="37">
        <v>15</v>
      </c>
      <c r="C55" s="180">
        <v>46294</v>
      </c>
      <c r="D55" s="176" t="s">
        <v>59</v>
      </c>
      <c r="E55" s="178" t="s">
        <v>18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</row>
    <row r="56" spans="1:21" x14ac:dyDescent="0.3">
      <c r="A56" s="119"/>
      <c r="B56" s="37">
        <v>16</v>
      </c>
      <c r="C56" s="180">
        <v>46294</v>
      </c>
      <c r="D56" s="176" t="s">
        <v>59</v>
      </c>
      <c r="E56" s="178" t="s">
        <v>18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</row>
    <row r="57" spans="1:21" x14ac:dyDescent="0.3">
      <c r="A57" s="119"/>
      <c r="B57" s="37">
        <v>17</v>
      </c>
      <c r="C57" s="180">
        <v>46294</v>
      </c>
      <c r="D57" s="176" t="s">
        <v>59</v>
      </c>
      <c r="E57" s="178" t="s">
        <v>18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55</v>
      </c>
      <c r="S57" s="190"/>
      <c r="T57" s="190"/>
      <c r="U57" s="191"/>
    </row>
    <row r="58" spans="1:21" x14ac:dyDescent="0.3">
      <c r="A58" s="119"/>
      <c r="B58" s="37">
        <v>18</v>
      </c>
      <c r="C58" s="180">
        <v>46294</v>
      </c>
      <c r="D58" s="176" t="s">
        <v>59</v>
      </c>
      <c r="E58" s="178" t="s">
        <v>18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55</v>
      </c>
      <c r="S58" s="190"/>
      <c r="T58" s="190"/>
      <c r="U58" s="191"/>
    </row>
    <row r="59" spans="1:21" x14ac:dyDescent="0.3">
      <c r="B59" s="37">
        <v>19</v>
      </c>
      <c r="C59" s="180">
        <v>46294</v>
      </c>
      <c r="D59" s="176" t="s">
        <v>59</v>
      </c>
      <c r="E59" s="178" t="s">
        <v>18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55</v>
      </c>
      <c r="S59" s="190"/>
      <c r="T59" s="190"/>
      <c r="U59" s="191"/>
    </row>
    <row r="60" spans="1:21" x14ac:dyDescent="0.3">
      <c r="B60" s="37">
        <v>20</v>
      </c>
      <c r="C60" s="180">
        <v>46294</v>
      </c>
      <c r="D60" s="176" t="s">
        <v>59</v>
      </c>
      <c r="E60" s="178" t="s">
        <v>18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139</v>
      </c>
      <c r="R60" s="189" t="s">
        <v>55</v>
      </c>
      <c r="S60" s="190"/>
      <c r="T60" s="190"/>
      <c r="U60" s="191"/>
    </row>
    <row r="61" spans="1:21" x14ac:dyDescent="0.3">
      <c r="B61" s="37">
        <v>21</v>
      </c>
      <c r="C61" s="180">
        <v>46294</v>
      </c>
      <c r="D61" s="176" t="s">
        <v>59</v>
      </c>
      <c r="E61" s="178" t="s">
        <v>18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139</v>
      </c>
      <c r="R61" s="189" t="s">
        <v>55</v>
      </c>
      <c r="S61" s="190"/>
      <c r="T61" s="190"/>
      <c r="U61" s="191"/>
    </row>
    <row r="62" spans="1:21" x14ac:dyDescent="0.3">
      <c r="B62" s="37">
        <v>22</v>
      </c>
      <c r="C62" s="180">
        <v>46295</v>
      </c>
      <c r="D62" s="176" t="s">
        <v>59</v>
      </c>
      <c r="E62" s="178" t="s">
        <v>18</v>
      </c>
      <c r="F62" s="132"/>
      <c r="G62" s="126">
        <v>4</v>
      </c>
      <c r="H62" s="126">
        <v>4</v>
      </c>
      <c r="I62" s="126">
        <v>4</v>
      </c>
      <c r="J62" s="126">
        <v>4</v>
      </c>
      <c r="K62" s="126">
        <v>4</v>
      </c>
      <c r="L62" s="126">
        <v>4</v>
      </c>
      <c r="M62" s="126">
        <v>4</v>
      </c>
      <c r="N62" s="126">
        <v>4</v>
      </c>
      <c r="O62" s="126">
        <v>4</v>
      </c>
      <c r="P62" s="129">
        <v>100</v>
      </c>
      <c r="Q62" s="130" t="s">
        <v>139</v>
      </c>
      <c r="R62" s="189" t="s">
        <v>55</v>
      </c>
      <c r="S62" s="190"/>
      <c r="T62" s="190"/>
      <c r="U62" s="191"/>
    </row>
    <row r="63" spans="1:21" x14ac:dyDescent="0.3">
      <c r="B63" s="37">
        <v>23</v>
      </c>
      <c r="C63" s="180">
        <v>46295</v>
      </c>
      <c r="D63" s="176" t="s">
        <v>59</v>
      </c>
      <c r="E63" s="178" t="s">
        <v>18</v>
      </c>
      <c r="F63" s="132"/>
      <c r="G63" s="126">
        <v>4</v>
      </c>
      <c r="H63" s="126">
        <v>4</v>
      </c>
      <c r="I63" s="126">
        <v>4</v>
      </c>
      <c r="J63" s="126">
        <v>4</v>
      </c>
      <c r="K63" s="126">
        <v>4</v>
      </c>
      <c r="L63" s="126">
        <v>4</v>
      </c>
      <c r="M63" s="126">
        <v>4</v>
      </c>
      <c r="N63" s="126">
        <v>4</v>
      </c>
      <c r="O63" s="126">
        <v>4</v>
      </c>
      <c r="P63" s="129">
        <v>100</v>
      </c>
      <c r="Q63" s="130" t="s">
        <v>139</v>
      </c>
      <c r="R63" s="189" t="s">
        <v>55</v>
      </c>
      <c r="S63" s="190"/>
      <c r="T63" s="190"/>
      <c r="U63" s="191"/>
    </row>
    <row r="64" spans="1:21" x14ac:dyDescent="0.3">
      <c r="B64" s="37">
        <v>24</v>
      </c>
      <c r="C64" s="180">
        <v>46295</v>
      </c>
      <c r="D64" s="176" t="s">
        <v>59</v>
      </c>
      <c r="E64" s="178" t="s">
        <v>18</v>
      </c>
      <c r="F64" s="132"/>
      <c r="G64" s="126">
        <v>4</v>
      </c>
      <c r="H64" s="126">
        <v>4</v>
      </c>
      <c r="I64" s="126">
        <v>4</v>
      </c>
      <c r="J64" s="126">
        <v>4</v>
      </c>
      <c r="K64" s="126">
        <v>4</v>
      </c>
      <c r="L64" s="126">
        <v>4</v>
      </c>
      <c r="M64" s="126">
        <v>4</v>
      </c>
      <c r="N64" s="126">
        <v>4</v>
      </c>
      <c r="O64" s="126">
        <v>4</v>
      </c>
      <c r="P64" s="129">
        <v>100</v>
      </c>
      <c r="Q64" s="130" t="s">
        <v>139</v>
      </c>
      <c r="R64" s="189" t="s">
        <v>55</v>
      </c>
      <c r="S64" s="190"/>
      <c r="T64" s="190"/>
      <c r="U64" s="191"/>
    </row>
    <row r="65" spans="2:21" x14ac:dyDescent="0.3">
      <c r="B65" s="37">
        <v>25</v>
      </c>
      <c r="C65" s="180">
        <v>46295</v>
      </c>
      <c r="D65" s="176" t="s">
        <v>59</v>
      </c>
      <c r="E65" s="178" t="s">
        <v>18</v>
      </c>
      <c r="F65" s="132"/>
      <c r="G65" s="126">
        <v>4</v>
      </c>
      <c r="H65" s="126">
        <v>4</v>
      </c>
      <c r="I65" s="126">
        <v>4</v>
      </c>
      <c r="J65" s="126">
        <v>4</v>
      </c>
      <c r="K65" s="126">
        <v>4</v>
      </c>
      <c r="L65" s="126">
        <v>4</v>
      </c>
      <c r="M65" s="126">
        <v>4</v>
      </c>
      <c r="N65" s="126">
        <v>4</v>
      </c>
      <c r="O65" s="126">
        <v>4</v>
      </c>
      <c r="P65" s="129">
        <v>100</v>
      </c>
      <c r="Q65" s="130" t="s">
        <v>139</v>
      </c>
      <c r="R65" s="189" t="s">
        <v>55</v>
      </c>
      <c r="S65" s="190"/>
      <c r="T65" s="190"/>
      <c r="U65" s="191"/>
    </row>
    <row r="66" spans="2:21" x14ac:dyDescent="0.3">
      <c r="B66" s="37">
        <v>26</v>
      </c>
      <c r="C66" s="180">
        <v>46295</v>
      </c>
      <c r="D66" s="176" t="s">
        <v>59</v>
      </c>
      <c r="E66" s="178" t="s">
        <v>18</v>
      </c>
      <c r="F66" s="132"/>
      <c r="G66" s="126">
        <v>4</v>
      </c>
      <c r="H66" s="126">
        <v>4</v>
      </c>
      <c r="I66" s="126">
        <v>4</v>
      </c>
      <c r="J66" s="126">
        <v>4</v>
      </c>
      <c r="K66" s="126">
        <v>4</v>
      </c>
      <c r="L66" s="126">
        <v>4</v>
      </c>
      <c r="M66" s="126">
        <v>4</v>
      </c>
      <c r="N66" s="126">
        <v>4</v>
      </c>
      <c r="O66" s="126">
        <v>4</v>
      </c>
      <c r="P66" s="129">
        <v>100</v>
      </c>
      <c r="Q66" s="130" t="s">
        <v>139</v>
      </c>
      <c r="R66" s="189" t="s">
        <v>55</v>
      </c>
      <c r="S66" s="190"/>
      <c r="T66" s="190"/>
      <c r="U66" s="191"/>
    </row>
    <row r="67" spans="2:21" x14ac:dyDescent="0.3">
      <c r="B67" s="37">
        <v>27</v>
      </c>
      <c r="C67" s="180">
        <v>46295</v>
      </c>
      <c r="D67" s="176" t="s">
        <v>59</v>
      </c>
      <c r="E67" s="178" t="s">
        <v>18</v>
      </c>
      <c r="F67" s="132"/>
      <c r="G67" s="126">
        <v>4</v>
      </c>
      <c r="H67" s="126">
        <v>4</v>
      </c>
      <c r="I67" s="126">
        <v>4</v>
      </c>
      <c r="J67" s="126">
        <v>4</v>
      </c>
      <c r="K67" s="126">
        <v>4</v>
      </c>
      <c r="L67" s="126">
        <v>4</v>
      </c>
      <c r="M67" s="126">
        <v>4</v>
      </c>
      <c r="N67" s="126">
        <v>4</v>
      </c>
      <c r="O67" s="126">
        <v>4</v>
      </c>
      <c r="P67" s="129">
        <v>100</v>
      </c>
      <c r="Q67" s="130" t="s">
        <v>139</v>
      </c>
      <c r="R67" s="189" t="s">
        <v>55</v>
      </c>
      <c r="S67" s="190"/>
      <c r="T67" s="190"/>
      <c r="U67" s="191"/>
    </row>
    <row r="68" spans="2:21" x14ac:dyDescent="0.3">
      <c r="B68" s="37">
        <v>28</v>
      </c>
      <c r="C68" s="180">
        <v>46295</v>
      </c>
      <c r="D68" s="176" t="s">
        <v>59</v>
      </c>
      <c r="E68" s="178" t="s">
        <v>18</v>
      </c>
      <c r="F68" s="132"/>
      <c r="G68" s="126">
        <v>4</v>
      </c>
      <c r="H68" s="126">
        <v>4</v>
      </c>
      <c r="I68" s="126">
        <v>4</v>
      </c>
      <c r="J68" s="126">
        <v>4</v>
      </c>
      <c r="K68" s="126">
        <v>4</v>
      </c>
      <c r="L68" s="126">
        <v>4</v>
      </c>
      <c r="M68" s="126">
        <v>4</v>
      </c>
      <c r="N68" s="126">
        <v>4</v>
      </c>
      <c r="O68" s="126">
        <v>4</v>
      </c>
      <c r="P68" s="129">
        <v>100</v>
      </c>
      <c r="Q68" s="130" t="s">
        <v>139</v>
      </c>
      <c r="R68" s="189" t="s">
        <v>55</v>
      </c>
      <c r="S68" s="190"/>
      <c r="T68" s="190"/>
      <c r="U68" s="191"/>
    </row>
    <row r="69" spans="2:21" x14ac:dyDescent="0.3">
      <c r="B69" s="37">
        <v>29</v>
      </c>
      <c r="C69" s="180">
        <v>46295</v>
      </c>
      <c r="D69" s="176" t="s">
        <v>59</v>
      </c>
      <c r="E69" s="178" t="s">
        <v>18</v>
      </c>
      <c r="F69" s="132"/>
      <c r="G69" s="126">
        <v>4</v>
      </c>
      <c r="H69" s="126">
        <v>4</v>
      </c>
      <c r="I69" s="126">
        <v>4</v>
      </c>
      <c r="J69" s="126">
        <v>4</v>
      </c>
      <c r="K69" s="126">
        <v>4</v>
      </c>
      <c r="L69" s="126">
        <v>4</v>
      </c>
      <c r="M69" s="126">
        <v>4</v>
      </c>
      <c r="N69" s="126">
        <v>4</v>
      </c>
      <c r="O69" s="126">
        <v>4</v>
      </c>
      <c r="P69" s="129">
        <v>100</v>
      </c>
      <c r="Q69" s="130" t="s">
        <v>139</v>
      </c>
      <c r="R69" s="189" t="s">
        <v>55</v>
      </c>
      <c r="S69" s="190"/>
      <c r="T69" s="190"/>
      <c r="U69" s="191"/>
    </row>
    <row r="70" spans="2:21" x14ac:dyDescent="0.3">
      <c r="B70" s="37">
        <v>30</v>
      </c>
      <c r="C70" s="180">
        <v>46295</v>
      </c>
      <c r="D70" s="176" t="s">
        <v>59</v>
      </c>
      <c r="E70" s="178" t="s">
        <v>18</v>
      </c>
      <c r="F70" s="132"/>
      <c r="G70" s="126">
        <v>4</v>
      </c>
      <c r="H70" s="126">
        <v>4</v>
      </c>
      <c r="I70" s="126">
        <v>4</v>
      </c>
      <c r="J70" s="126">
        <v>4</v>
      </c>
      <c r="K70" s="126">
        <v>4</v>
      </c>
      <c r="L70" s="126">
        <v>4</v>
      </c>
      <c r="M70" s="126">
        <v>4</v>
      </c>
      <c r="N70" s="126">
        <v>4</v>
      </c>
      <c r="O70" s="126">
        <v>4</v>
      </c>
      <c r="P70" s="129">
        <v>100</v>
      </c>
      <c r="Q70" s="130" t="s">
        <v>139</v>
      </c>
      <c r="R70" s="189" t="s">
        <v>55</v>
      </c>
      <c r="S70" s="190"/>
      <c r="T70" s="190"/>
      <c r="U70" s="191"/>
    </row>
    <row r="71" spans="2:21" x14ac:dyDescent="0.3">
      <c r="B71" s="37">
        <v>31</v>
      </c>
      <c r="C71" s="180">
        <v>46295</v>
      </c>
      <c r="D71" s="176" t="s">
        <v>59</v>
      </c>
      <c r="E71" s="178" t="s">
        <v>18</v>
      </c>
      <c r="F71" s="132"/>
      <c r="G71" s="126">
        <v>4</v>
      </c>
      <c r="H71" s="126">
        <v>4</v>
      </c>
      <c r="I71" s="126">
        <v>4</v>
      </c>
      <c r="J71" s="126">
        <v>4</v>
      </c>
      <c r="K71" s="126">
        <v>4</v>
      </c>
      <c r="L71" s="126">
        <v>4</v>
      </c>
      <c r="M71" s="126">
        <v>4</v>
      </c>
      <c r="N71" s="126">
        <v>4</v>
      </c>
      <c r="O71" s="126">
        <v>4</v>
      </c>
      <c r="P71" s="129">
        <v>100</v>
      </c>
      <c r="Q71" s="130" t="s">
        <v>139</v>
      </c>
      <c r="R71" s="189" t="s">
        <v>55</v>
      </c>
      <c r="S71" s="190"/>
      <c r="T71" s="190"/>
      <c r="U71" s="191"/>
    </row>
    <row r="72" spans="2:21" x14ac:dyDescent="0.3">
      <c r="B72" s="37">
        <v>32</v>
      </c>
      <c r="C72" s="180">
        <v>46295</v>
      </c>
      <c r="D72" s="176" t="s">
        <v>59</v>
      </c>
      <c r="E72" s="178" t="s">
        <v>18</v>
      </c>
      <c r="F72" s="132"/>
      <c r="G72" s="126">
        <v>4</v>
      </c>
      <c r="H72" s="126">
        <v>4</v>
      </c>
      <c r="I72" s="126">
        <v>4</v>
      </c>
      <c r="J72" s="126">
        <v>4</v>
      </c>
      <c r="K72" s="126">
        <v>4</v>
      </c>
      <c r="L72" s="126">
        <v>4</v>
      </c>
      <c r="M72" s="126">
        <v>4</v>
      </c>
      <c r="N72" s="126">
        <v>4</v>
      </c>
      <c r="O72" s="126">
        <v>4</v>
      </c>
      <c r="P72" s="129">
        <v>100</v>
      </c>
      <c r="Q72" s="130" t="s">
        <v>139</v>
      </c>
      <c r="R72" s="189" t="s">
        <v>55</v>
      </c>
      <c r="S72" s="190"/>
      <c r="T72" s="190"/>
      <c r="U72" s="191"/>
    </row>
    <row r="73" spans="2:21" x14ac:dyDescent="0.3">
      <c r="B73" s="37">
        <v>33</v>
      </c>
      <c r="C73" s="180">
        <v>46295</v>
      </c>
      <c r="D73" s="176" t="s">
        <v>59</v>
      </c>
      <c r="E73" s="178" t="s">
        <v>18</v>
      </c>
      <c r="F73" s="132"/>
      <c r="G73" s="126">
        <v>4</v>
      </c>
      <c r="H73" s="126">
        <v>4</v>
      </c>
      <c r="I73" s="126">
        <v>4</v>
      </c>
      <c r="J73" s="126">
        <v>4</v>
      </c>
      <c r="K73" s="126">
        <v>4</v>
      </c>
      <c r="L73" s="126">
        <v>4</v>
      </c>
      <c r="M73" s="126">
        <v>4</v>
      </c>
      <c r="N73" s="126">
        <v>4</v>
      </c>
      <c r="O73" s="126">
        <v>4</v>
      </c>
      <c r="P73" s="129">
        <v>100</v>
      </c>
      <c r="Q73" s="130" t="s">
        <v>139</v>
      </c>
      <c r="R73" s="189" t="s">
        <v>55</v>
      </c>
      <c r="S73" s="190"/>
      <c r="T73" s="190"/>
      <c r="U73" s="191"/>
    </row>
    <row r="74" spans="2:21" x14ac:dyDescent="0.3">
      <c r="B74" s="37">
        <v>34</v>
      </c>
      <c r="C74" s="180">
        <v>46295</v>
      </c>
      <c r="D74" s="176" t="s">
        <v>59</v>
      </c>
      <c r="E74" s="178" t="s">
        <v>18</v>
      </c>
      <c r="F74" s="132"/>
      <c r="G74" s="126">
        <v>4</v>
      </c>
      <c r="H74" s="126">
        <v>4</v>
      </c>
      <c r="I74" s="126">
        <v>4</v>
      </c>
      <c r="J74" s="126">
        <v>4</v>
      </c>
      <c r="K74" s="126">
        <v>4</v>
      </c>
      <c r="L74" s="126">
        <v>4</v>
      </c>
      <c r="M74" s="126">
        <v>4</v>
      </c>
      <c r="N74" s="126">
        <v>4</v>
      </c>
      <c r="O74" s="126">
        <v>4</v>
      </c>
      <c r="P74" s="129">
        <v>100</v>
      </c>
      <c r="Q74" s="130" t="s">
        <v>139</v>
      </c>
      <c r="R74" s="189" t="s">
        <v>55</v>
      </c>
      <c r="S74" s="190"/>
      <c r="T74" s="190"/>
      <c r="U74" s="191"/>
    </row>
    <row r="75" spans="2:21" x14ac:dyDescent="0.3">
      <c r="B75" s="37">
        <v>35</v>
      </c>
      <c r="C75" s="180">
        <v>46295</v>
      </c>
      <c r="D75" s="176" t="s">
        <v>59</v>
      </c>
      <c r="E75" s="178" t="s">
        <v>18</v>
      </c>
      <c r="F75" s="132"/>
      <c r="G75" s="126">
        <v>4</v>
      </c>
      <c r="H75" s="126">
        <v>4</v>
      </c>
      <c r="I75" s="126">
        <v>4</v>
      </c>
      <c r="J75" s="126">
        <v>4</v>
      </c>
      <c r="K75" s="126">
        <v>4</v>
      </c>
      <c r="L75" s="126">
        <v>4</v>
      </c>
      <c r="M75" s="126">
        <v>4</v>
      </c>
      <c r="N75" s="126">
        <v>4</v>
      </c>
      <c r="O75" s="126">
        <v>4</v>
      </c>
      <c r="P75" s="129">
        <v>100</v>
      </c>
      <c r="Q75" s="130" t="s">
        <v>139</v>
      </c>
      <c r="R75" s="189" t="s">
        <v>55</v>
      </c>
      <c r="S75" s="190"/>
      <c r="T75" s="190"/>
      <c r="U75" s="191"/>
    </row>
    <row r="76" spans="2:21" x14ac:dyDescent="0.3">
      <c r="B76" s="37">
        <f>IF(C76="","",SUBTOTAL(3,C$41:$C76))</f>
        <v>36</v>
      </c>
      <c r="C76" s="180">
        <v>46295</v>
      </c>
      <c r="D76" s="176" t="s">
        <v>59</v>
      </c>
      <c r="E76" s="178" t="s">
        <v>18</v>
      </c>
      <c r="F76" s="132"/>
      <c r="G76" s="126">
        <v>4</v>
      </c>
      <c r="H76" s="126">
        <v>4</v>
      </c>
      <c r="I76" s="126">
        <v>4</v>
      </c>
      <c r="J76" s="126">
        <v>4</v>
      </c>
      <c r="K76" s="126">
        <v>4</v>
      </c>
      <c r="L76" s="126">
        <v>4</v>
      </c>
      <c r="M76" s="126">
        <v>4</v>
      </c>
      <c r="N76" s="126">
        <v>4</v>
      </c>
      <c r="O76" s="126">
        <v>4</v>
      </c>
      <c r="P76" s="129">
        <v>100</v>
      </c>
      <c r="Q76" s="130" t="s">
        <v>139</v>
      </c>
      <c r="R76" s="189" t="s">
        <v>55</v>
      </c>
      <c r="S76" s="190"/>
      <c r="T76" s="190"/>
      <c r="U76" s="191"/>
    </row>
    <row r="77" spans="2:21" x14ac:dyDescent="0.3">
      <c r="B77" s="37">
        <f>IF(C77="","",SUBTOTAL(3,C$41:$C77))</f>
        <v>37</v>
      </c>
      <c r="C77" s="180">
        <v>46295</v>
      </c>
      <c r="D77" s="176" t="s">
        <v>59</v>
      </c>
      <c r="E77" s="178" t="s">
        <v>18</v>
      </c>
      <c r="F77" s="132"/>
      <c r="G77" s="126">
        <v>4</v>
      </c>
      <c r="H77" s="126">
        <v>4</v>
      </c>
      <c r="I77" s="126">
        <v>4</v>
      </c>
      <c r="J77" s="126">
        <v>4</v>
      </c>
      <c r="K77" s="126">
        <v>4</v>
      </c>
      <c r="L77" s="126">
        <v>4</v>
      </c>
      <c r="M77" s="126">
        <v>4</v>
      </c>
      <c r="N77" s="126">
        <v>4</v>
      </c>
      <c r="O77" s="126">
        <v>4</v>
      </c>
      <c r="P77" s="129">
        <v>100</v>
      </c>
      <c r="Q77" s="130" t="s">
        <v>139</v>
      </c>
      <c r="R77" s="189" t="s">
        <v>55</v>
      </c>
      <c r="S77" s="190"/>
      <c r="T77" s="190"/>
      <c r="U77" s="191"/>
    </row>
    <row r="78" spans="2:21" x14ac:dyDescent="0.3">
      <c r="B78" s="37">
        <f>IF(C78="","",SUBTOTAL(3,C$41:$C78))</f>
        <v>38</v>
      </c>
      <c r="C78" s="180">
        <v>46295</v>
      </c>
      <c r="D78" s="176" t="s">
        <v>59</v>
      </c>
      <c r="E78" s="178" t="s">
        <v>18</v>
      </c>
      <c r="F78" s="132"/>
      <c r="G78" s="126">
        <v>4</v>
      </c>
      <c r="H78" s="126">
        <v>4</v>
      </c>
      <c r="I78" s="126">
        <v>4</v>
      </c>
      <c r="J78" s="126">
        <v>4</v>
      </c>
      <c r="K78" s="126">
        <v>4</v>
      </c>
      <c r="L78" s="126">
        <v>4</v>
      </c>
      <c r="M78" s="126">
        <v>4</v>
      </c>
      <c r="N78" s="126">
        <v>4</v>
      </c>
      <c r="O78" s="126">
        <v>4</v>
      </c>
      <c r="P78" s="129">
        <v>100</v>
      </c>
      <c r="Q78" s="130" t="s">
        <v>139</v>
      </c>
      <c r="R78" s="189" t="s">
        <v>55</v>
      </c>
      <c r="S78" s="190"/>
      <c r="T78" s="190"/>
      <c r="U78" s="191"/>
    </row>
    <row r="79" spans="2:21" x14ac:dyDescent="0.3">
      <c r="B79" s="37">
        <f>IF(C79="","",SUBTOTAL(3,C$41:$C79))</f>
        <v>39</v>
      </c>
      <c r="C79" s="180">
        <v>46295</v>
      </c>
      <c r="D79" s="176" t="s">
        <v>59</v>
      </c>
      <c r="E79" s="178" t="s">
        <v>18</v>
      </c>
      <c r="F79" s="132"/>
      <c r="G79" s="126">
        <v>4</v>
      </c>
      <c r="H79" s="126">
        <v>4</v>
      </c>
      <c r="I79" s="126">
        <v>4</v>
      </c>
      <c r="J79" s="126">
        <v>4</v>
      </c>
      <c r="K79" s="126">
        <v>4</v>
      </c>
      <c r="L79" s="126">
        <v>4</v>
      </c>
      <c r="M79" s="126">
        <v>4</v>
      </c>
      <c r="N79" s="126">
        <v>4</v>
      </c>
      <c r="O79" s="126">
        <v>4</v>
      </c>
      <c r="P79" s="129">
        <v>100</v>
      </c>
      <c r="Q79" s="130" t="s">
        <v>139</v>
      </c>
      <c r="R79" s="189" t="s">
        <v>55</v>
      </c>
      <c r="S79" s="190"/>
      <c r="T79" s="190"/>
      <c r="U79" s="191"/>
    </row>
    <row r="80" spans="2:21" x14ac:dyDescent="0.3">
      <c r="B80" s="37" t="str">
        <f>IF(C80="","",SUBTOTAL(3,C$41:$C80))</f>
        <v/>
      </c>
      <c r="C80" s="114"/>
      <c r="D80" s="109"/>
      <c r="E80" s="112"/>
      <c r="F80" s="113"/>
      <c r="G80" s="108"/>
      <c r="H80" s="108"/>
      <c r="I80" s="108"/>
      <c r="J80" s="108"/>
      <c r="K80" s="108"/>
      <c r="L80" s="108"/>
      <c r="M80" s="108"/>
      <c r="N80" s="108"/>
      <c r="O80" s="108"/>
      <c r="P80" s="111"/>
      <c r="Q80" s="110"/>
      <c r="R80" s="186"/>
      <c r="S80" s="187"/>
      <c r="T80" s="187"/>
      <c r="U80" s="188"/>
    </row>
    <row r="81" spans="2:21" x14ac:dyDescent="0.3">
      <c r="B81" s="37" t="str">
        <f>IF(C81="","",SUBTOTAL(3,C$41:$C81))</f>
        <v/>
      </c>
      <c r="C81" s="114"/>
      <c r="D81" s="109"/>
      <c r="E81" s="112"/>
      <c r="F81" s="113"/>
      <c r="G81" s="108"/>
      <c r="H81" s="108"/>
      <c r="I81" s="108"/>
      <c r="J81" s="108"/>
      <c r="K81" s="108"/>
      <c r="L81" s="108"/>
      <c r="M81" s="108"/>
      <c r="N81" s="108"/>
      <c r="O81" s="108"/>
      <c r="P81" s="111"/>
      <c r="Q81" s="110"/>
      <c r="R81" s="186"/>
      <c r="S81" s="187"/>
      <c r="T81" s="187"/>
      <c r="U81" s="188"/>
    </row>
    <row r="82" spans="2:21" x14ac:dyDescent="0.3">
      <c r="B82" s="37" t="str">
        <f>IF(C82="","",SUBTOTAL(3,C$41:$C82))</f>
        <v/>
      </c>
      <c r="C82" s="114"/>
      <c r="D82" s="109"/>
      <c r="E82" s="112"/>
      <c r="F82" s="113"/>
      <c r="G82" s="108"/>
      <c r="H82" s="108"/>
      <c r="I82" s="108"/>
      <c r="J82" s="108"/>
      <c r="K82" s="108"/>
      <c r="L82" s="108"/>
      <c r="M82" s="108"/>
      <c r="N82" s="108"/>
      <c r="O82" s="108"/>
      <c r="P82" s="111"/>
      <c r="Q82" s="110"/>
      <c r="R82" s="186"/>
      <c r="S82" s="187"/>
      <c r="T82" s="187"/>
      <c r="U82" s="188"/>
    </row>
    <row r="83" spans="2:21" x14ac:dyDescent="0.3">
      <c r="B83" s="37" t="str">
        <f>IF(C83="","",SUBTOTAL(3,C$41:$C83))</f>
        <v/>
      </c>
      <c r="C83" s="114"/>
      <c r="D83" s="109"/>
      <c r="E83" s="112"/>
      <c r="F83" s="113"/>
      <c r="G83" s="108"/>
      <c r="H83" s="108"/>
      <c r="I83" s="108"/>
      <c r="J83" s="108"/>
      <c r="K83" s="108"/>
      <c r="L83" s="108"/>
      <c r="M83" s="108"/>
      <c r="N83" s="108"/>
      <c r="O83" s="108"/>
      <c r="P83" s="111"/>
      <c r="Q83" s="110"/>
      <c r="R83" s="186"/>
      <c r="S83" s="187"/>
      <c r="T83" s="187"/>
      <c r="U83" s="188"/>
    </row>
    <row r="84" spans="2:21" x14ac:dyDescent="0.3">
      <c r="B84" s="37" t="str">
        <f>IF(C84="","",SUBTOTAL(3,C$41:$C84))</f>
        <v/>
      </c>
      <c r="C84" s="114"/>
      <c r="D84" s="109"/>
      <c r="E84" s="112"/>
      <c r="F84" s="113"/>
      <c r="G84" s="108"/>
      <c r="H84" s="108"/>
      <c r="I84" s="108"/>
      <c r="J84" s="108"/>
      <c r="K84" s="108"/>
      <c r="L84" s="108"/>
      <c r="M84" s="108"/>
      <c r="N84" s="108"/>
      <c r="O84" s="108"/>
      <c r="P84" s="111"/>
      <c r="Q84" s="110"/>
      <c r="R84" s="186"/>
      <c r="S84" s="187"/>
      <c r="T84" s="187"/>
      <c r="U84" s="188"/>
    </row>
    <row r="85" spans="2:21" x14ac:dyDescent="0.3">
      <c r="B85" s="37" t="str">
        <f>IF(C85="","",SUBTOTAL(3,C$41:$C85))</f>
        <v/>
      </c>
      <c r="C85" s="114"/>
      <c r="D85" s="109"/>
      <c r="E85" s="112"/>
      <c r="F85" s="113"/>
      <c r="G85" s="108"/>
      <c r="H85" s="108"/>
      <c r="I85" s="108"/>
      <c r="J85" s="108"/>
      <c r="K85" s="108"/>
      <c r="L85" s="108"/>
      <c r="M85" s="108"/>
      <c r="N85" s="108"/>
      <c r="O85" s="108"/>
      <c r="P85" s="111"/>
      <c r="Q85" s="110"/>
      <c r="R85" s="186"/>
      <c r="S85" s="187"/>
      <c r="T85" s="187"/>
      <c r="U85" s="188"/>
    </row>
    <row r="86" spans="2:21" x14ac:dyDescent="0.3">
      <c r="B86" s="37" t="str">
        <f>IF(C86="","",SUBTOTAL(3,C$41:$C86))</f>
        <v/>
      </c>
      <c r="C86" s="114"/>
      <c r="D86" s="109"/>
      <c r="E86" s="112"/>
      <c r="F86" s="113"/>
      <c r="G86" s="108"/>
      <c r="H86" s="108"/>
      <c r="I86" s="108"/>
      <c r="J86" s="108"/>
      <c r="K86" s="108"/>
      <c r="L86" s="108"/>
      <c r="M86" s="108"/>
      <c r="N86" s="108"/>
      <c r="O86" s="108"/>
      <c r="P86" s="111"/>
      <c r="Q86" s="110"/>
      <c r="R86" s="186"/>
      <c r="S86" s="187"/>
      <c r="T86" s="187"/>
      <c r="U86" s="188"/>
    </row>
    <row r="87" spans="2:21" x14ac:dyDescent="0.3">
      <c r="B87" s="37" t="str">
        <f>IF(C87="","",SUBTOTAL(3,C$41:$C87))</f>
        <v/>
      </c>
      <c r="C87" s="114"/>
      <c r="D87" s="109"/>
      <c r="E87" s="112"/>
      <c r="F87" s="113"/>
      <c r="G87" s="108"/>
      <c r="H87" s="108"/>
      <c r="I87" s="108"/>
      <c r="J87" s="108"/>
      <c r="K87" s="108"/>
      <c r="L87" s="108"/>
      <c r="M87" s="108"/>
      <c r="N87" s="108"/>
      <c r="O87" s="108"/>
      <c r="P87" s="111"/>
      <c r="Q87" s="110"/>
      <c r="R87" s="186"/>
      <c r="S87" s="187"/>
      <c r="T87" s="187"/>
      <c r="U87" s="188"/>
    </row>
    <row r="88" spans="2:21" x14ac:dyDescent="0.3">
      <c r="B88" s="37" t="str">
        <f>IF(C88="","",SUBTOTAL(3,C$41:$C88))</f>
        <v/>
      </c>
      <c r="C88" s="114"/>
      <c r="D88" s="109"/>
      <c r="E88" s="112"/>
      <c r="F88" s="113"/>
      <c r="G88" s="108"/>
      <c r="H88" s="108"/>
      <c r="I88" s="108"/>
      <c r="J88" s="108"/>
      <c r="K88" s="108"/>
      <c r="L88" s="108"/>
      <c r="M88" s="108"/>
      <c r="N88" s="108"/>
      <c r="O88" s="108"/>
      <c r="P88" s="111"/>
      <c r="Q88" s="110"/>
      <c r="R88" s="186"/>
      <c r="S88" s="187"/>
      <c r="T88" s="187"/>
      <c r="U88" s="188"/>
    </row>
    <row r="89" spans="2:21" x14ac:dyDescent="0.3">
      <c r="B89" s="37" t="str">
        <f>IF(C89="","",SUBTOTAL(3,C$41:$C89))</f>
        <v/>
      </c>
      <c r="C89" s="114"/>
      <c r="D89" s="109"/>
      <c r="E89" s="112"/>
      <c r="F89" s="113"/>
      <c r="G89" s="108"/>
      <c r="H89" s="108"/>
      <c r="I89" s="108"/>
      <c r="J89" s="108"/>
      <c r="K89" s="108"/>
      <c r="L89" s="108"/>
      <c r="M89" s="108"/>
      <c r="N89" s="108"/>
      <c r="O89" s="108"/>
      <c r="P89" s="111"/>
      <c r="Q89" s="110"/>
      <c r="R89" s="186"/>
      <c r="S89" s="187"/>
      <c r="T89" s="187"/>
      <c r="U89" s="188"/>
    </row>
    <row r="90" spans="2:21" x14ac:dyDescent="0.3">
      <c r="B90" s="37" t="str">
        <f>IF(C90="","",SUBTOTAL(3,C$41:$C90))</f>
        <v/>
      </c>
      <c r="C90" s="114"/>
      <c r="D90" s="109"/>
      <c r="E90" s="112"/>
      <c r="F90" s="113"/>
      <c r="G90" s="108"/>
      <c r="H90" s="108"/>
      <c r="I90" s="108"/>
      <c r="J90" s="108"/>
      <c r="K90" s="108"/>
      <c r="L90" s="108"/>
      <c r="M90" s="108"/>
      <c r="N90" s="108"/>
      <c r="O90" s="108"/>
      <c r="P90" s="111"/>
      <c r="Q90" s="110"/>
      <c r="R90" s="186"/>
      <c r="S90" s="187"/>
      <c r="T90" s="187"/>
      <c r="U90" s="188"/>
    </row>
    <row r="91" spans="2:21" x14ac:dyDescent="0.3">
      <c r="B91" s="37" t="str">
        <f>IF(C91="","",SUBTOTAL(3,C$41:$C91))</f>
        <v/>
      </c>
      <c r="C91" s="114"/>
      <c r="D91" s="109"/>
      <c r="E91" s="112"/>
      <c r="F91" s="113"/>
      <c r="G91" s="108"/>
      <c r="H91" s="108"/>
      <c r="I91" s="108"/>
      <c r="J91" s="108"/>
      <c r="K91" s="108"/>
      <c r="L91" s="108"/>
      <c r="M91" s="108"/>
      <c r="N91" s="108"/>
      <c r="O91" s="108"/>
      <c r="P91" s="111"/>
      <c r="Q91" s="110"/>
      <c r="R91" s="186"/>
      <c r="S91" s="187"/>
      <c r="T91" s="187"/>
      <c r="U91" s="188"/>
    </row>
    <row r="92" spans="2:21" x14ac:dyDescent="0.3">
      <c r="B92" s="37" t="str">
        <f>IF(C92="","",SUBTOTAL(3,C$41:$C92))</f>
        <v/>
      </c>
      <c r="C92" s="114"/>
      <c r="D92" s="109"/>
      <c r="E92" s="112"/>
      <c r="F92" s="113"/>
      <c r="G92" s="108"/>
      <c r="H92" s="108"/>
      <c r="I92" s="108"/>
      <c r="J92" s="108"/>
      <c r="K92" s="108"/>
      <c r="L92" s="108"/>
      <c r="M92" s="108"/>
      <c r="N92" s="108"/>
      <c r="O92" s="108"/>
      <c r="P92" s="111"/>
      <c r="Q92" s="110"/>
      <c r="R92" s="186"/>
      <c r="S92" s="187"/>
      <c r="T92" s="187"/>
      <c r="U92" s="188"/>
    </row>
    <row r="93" spans="2:21" x14ac:dyDescent="0.3">
      <c r="B93" s="37" t="str">
        <f>IF(C93="","",SUBTOTAL(3,C$41:$C93))</f>
        <v/>
      </c>
      <c r="C93" s="86"/>
      <c r="D93" s="79"/>
      <c r="E93" s="80"/>
      <c r="F93" s="81"/>
      <c r="G93" s="82"/>
      <c r="H93" s="82"/>
      <c r="I93" s="82"/>
      <c r="J93" s="82"/>
      <c r="K93" s="82"/>
      <c r="L93" s="82"/>
      <c r="M93" s="82"/>
      <c r="N93" s="82"/>
      <c r="O93" s="82"/>
      <c r="P93" s="83"/>
      <c r="Q93" s="84"/>
      <c r="R93" s="183"/>
      <c r="S93" s="184"/>
      <c r="T93" s="184"/>
      <c r="U93" s="185"/>
    </row>
    <row r="94" spans="2:21" x14ac:dyDescent="0.3">
      <c r="B94" s="37" t="str">
        <f>IF(C94="","",SUBTOTAL(3,C$41:$C94))</f>
        <v/>
      </c>
      <c r="C94" s="86"/>
      <c r="D94" s="79"/>
      <c r="E94" s="80"/>
      <c r="F94" s="81"/>
      <c r="G94" s="82"/>
      <c r="H94" s="82"/>
      <c r="I94" s="82"/>
      <c r="J94" s="82"/>
      <c r="K94" s="82"/>
      <c r="L94" s="82"/>
      <c r="M94" s="82"/>
      <c r="N94" s="82"/>
      <c r="O94" s="82"/>
      <c r="P94" s="83"/>
      <c r="Q94" s="84"/>
      <c r="R94" s="183"/>
      <c r="S94" s="184"/>
      <c r="T94" s="184"/>
      <c r="U94" s="185"/>
    </row>
    <row r="95" spans="2:21" x14ac:dyDescent="0.3">
      <c r="B95" s="37" t="str">
        <f>IF(C95="","",SUBTOTAL(3,C$41:$C95))</f>
        <v/>
      </c>
      <c r="C95" s="86"/>
      <c r="D95" s="79"/>
      <c r="E95" s="80"/>
      <c r="F95" s="81"/>
      <c r="G95" s="82"/>
      <c r="H95" s="82"/>
      <c r="I95" s="82"/>
      <c r="J95" s="82"/>
      <c r="K95" s="82"/>
      <c r="L95" s="82"/>
      <c r="M95" s="82"/>
      <c r="N95" s="82"/>
      <c r="O95" s="82"/>
      <c r="P95" s="83"/>
      <c r="Q95" s="84"/>
      <c r="R95" s="183"/>
      <c r="S95" s="184"/>
      <c r="T95" s="184"/>
      <c r="U95" s="185"/>
    </row>
    <row r="96" spans="2:21" x14ac:dyDescent="0.3">
      <c r="B96" s="37" t="str">
        <f>IF(C96="","",SUBTOTAL(3,C$41:$C96))</f>
        <v/>
      </c>
      <c r="C96" s="86"/>
      <c r="D96" s="79"/>
      <c r="E96" s="80"/>
      <c r="F96" s="81"/>
      <c r="G96" s="82"/>
      <c r="H96" s="82"/>
      <c r="I96" s="82"/>
      <c r="J96" s="82"/>
      <c r="K96" s="82"/>
      <c r="L96" s="82"/>
      <c r="M96" s="82"/>
      <c r="N96" s="82"/>
      <c r="O96" s="82"/>
      <c r="P96" s="83"/>
      <c r="Q96" s="84"/>
      <c r="R96" s="183"/>
      <c r="S96" s="184"/>
      <c r="T96" s="184"/>
      <c r="U96" s="185"/>
    </row>
    <row r="97" spans="2:21" x14ac:dyDescent="0.3">
      <c r="B97" s="37" t="str">
        <f>IF(C97="","",SUBTOTAL(3,C$41:$C97))</f>
        <v/>
      </c>
      <c r="C97" s="86"/>
      <c r="D97" s="79"/>
      <c r="E97" s="80"/>
      <c r="F97" s="81"/>
      <c r="G97" s="82"/>
      <c r="H97" s="82"/>
      <c r="I97" s="82"/>
      <c r="J97" s="82"/>
      <c r="K97" s="82"/>
      <c r="L97" s="82"/>
      <c r="M97" s="82"/>
      <c r="N97" s="82"/>
      <c r="O97" s="82"/>
      <c r="P97" s="83"/>
      <c r="Q97" s="84"/>
      <c r="R97" s="183"/>
      <c r="S97" s="184"/>
      <c r="T97" s="184"/>
      <c r="U97" s="185"/>
    </row>
    <row r="98" spans="2:21" x14ac:dyDescent="0.3">
      <c r="B98" s="37" t="str">
        <f>IF(C98="","",SUBTOTAL(3,C$41:$C98))</f>
        <v/>
      </c>
      <c r="C98" s="86"/>
      <c r="D98" s="79"/>
      <c r="E98" s="80"/>
      <c r="F98" s="81"/>
      <c r="G98" s="82"/>
      <c r="H98" s="82"/>
      <c r="I98" s="82"/>
      <c r="J98" s="82"/>
      <c r="K98" s="82"/>
      <c r="L98" s="82"/>
      <c r="M98" s="82"/>
      <c r="N98" s="82"/>
      <c r="O98" s="82"/>
      <c r="P98" s="83"/>
      <c r="Q98" s="84"/>
      <c r="R98" s="183"/>
      <c r="S98" s="184"/>
      <c r="T98" s="184"/>
      <c r="U98" s="185"/>
    </row>
    <row r="99" spans="2:21" x14ac:dyDescent="0.3">
      <c r="B99" s="37" t="str">
        <f>IF(C99="","",SUBTOTAL(3,C$41:$C99))</f>
        <v/>
      </c>
      <c r="C99" s="86"/>
      <c r="D99" s="79"/>
      <c r="E99" s="80"/>
      <c r="F99" s="81"/>
      <c r="G99" s="82"/>
      <c r="H99" s="82"/>
      <c r="I99" s="82"/>
      <c r="J99" s="82"/>
      <c r="K99" s="82"/>
      <c r="L99" s="82"/>
      <c r="M99" s="82"/>
      <c r="N99" s="82"/>
      <c r="O99" s="82"/>
      <c r="P99" s="83"/>
      <c r="Q99" s="84"/>
      <c r="R99" s="183"/>
      <c r="S99" s="184"/>
      <c r="T99" s="184"/>
      <c r="U99" s="185"/>
    </row>
    <row r="100" spans="2:21" x14ac:dyDescent="0.3">
      <c r="B100" s="37" t="str">
        <f>IF(C100="","",SUBTOTAL(3,C$41:$C100))</f>
        <v/>
      </c>
      <c r="C100" s="86"/>
      <c r="D100" s="79"/>
      <c r="E100" s="81"/>
      <c r="F100" s="81"/>
      <c r="G100" s="82"/>
      <c r="H100" s="82"/>
      <c r="I100" s="82"/>
      <c r="J100" s="82"/>
      <c r="K100" s="82"/>
      <c r="L100" s="82"/>
      <c r="M100" s="82"/>
      <c r="N100" s="82"/>
      <c r="O100" s="82"/>
      <c r="P100" s="83"/>
      <c r="Q100" s="84"/>
      <c r="R100" s="183"/>
      <c r="S100" s="184"/>
      <c r="T100" s="184"/>
      <c r="U100" s="185"/>
    </row>
    <row r="101" spans="2:21" x14ac:dyDescent="0.3">
      <c r="B101" s="37" t="str">
        <f>IF(C101="","",SUBTOTAL(3,C$41:$C101))</f>
        <v/>
      </c>
      <c r="C101" s="86"/>
      <c r="D101" s="79"/>
      <c r="E101" s="81"/>
      <c r="F101" s="81"/>
      <c r="G101" s="82"/>
      <c r="H101" s="82"/>
      <c r="I101" s="82"/>
      <c r="J101" s="82"/>
      <c r="K101" s="82"/>
      <c r="L101" s="82"/>
      <c r="M101" s="82"/>
      <c r="N101" s="82"/>
      <c r="O101" s="82"/>
      <c r="P101" s="83"/>
      <c r="Q101" s="84"/>
      <c r="R101" s="183"/>
      <c r="S101" s="184"/>
      <c r="T101" s="184"/>
      <c r="U101" s="185"/>
    </row>
    <row r="102" spans="2:21" x14ac:dyDescent="0.3">
      <c r="B102" s="37" t="str">
        <f>IF(C102="","",SUBTOTAL(3,C$41:$C102))</f>
        <v/>
      </c>
      <c r="C102" s="86"/>
      <c r="D102" s="79"/>
      <c r="E102" s="81"/>
      <c r="F102" s="81"/>
      <c r="G102" s="82"/>
      <c r="H102" s="82"/>
      <c r="I102" s="82"/>
      <c r="J102" s="82"/>
      <c r="K102" s="82"/>
      <c r="L102" s="82"/>
      <c r="M102" s="82"/>
      <c r="N102" s="82"/>
      <c r="O102" s="82"/>
      <c r="P102" s="83"/>
      <c r="Q102" s="84"/>
      <c r="R102" s="183"/>
      <c r="S102" s="184"/>
      <c r="T102" s="184"/>
      <c r="U102" s="185"/>
    </row>
    <row r="103" spans="2:21" x14ac:dyDescent="0.3">
      <c r="B103" s="37" t="str">
        <f>IF(C103="","",SUBTOTAL(3,C$41:$C103))</f>
        <v/>
      </c>
      <c r="C103" s="86"/>
      <c r="D103" s="79"/>
      <c r="E103" s="81"/>
      <c r="F103" s="81"/>
      <c r="G103" s="82"/>
      <c r="H103" s="82"/>
      <c r="I103" s="82"/>
      <c r="J103" s="82"/>
      <c r="K103" s="82"/>
      <c r="L103" s="82"/>
      <c r="M103" s="82"/>
      <c r="N103" s="82"/>
      <c r="O103" s="82"/>
      <c r="P103" s="83"/>
      <c r="Q103" s="84"/>
      <c r="R103" s="183"/>
      <c r="S103" s="184"/>
      <c r="T103" s="184"/>
      <c r="U103" s="185"/>
    </row>
    <row r="104" spans="2:21" x14ac:dyDescent="0.3">
      <c r="B104" s="37" t="str">
        <f>IF(C104="","",SUBTOTAL(3,C$41:$C104))</f>
        <v/>
      </c>
      <c r="C104" s="86"/>
      <c r="D104" s="79"/>
      <c r="E104" s="81"/>
      <c r="F104" s="81"/>
      <c r="G104" s="82"/>
      <c r="H104" s="82"/>
      <c r="I104" s="82"/>
      <c r="J104" s="82"/>
      <c r="K104" s="82"/>
      <c r="L104" s="82"/>
      <c r="M104" s="82"/>
      <c r="N104" s="82"/>
      <c r="O104" s="82"/>
      <c r="P104" s="83"/>
      <c r="Q104" s="84"/>
      <c r="R104" s="183"/>
      <c r="S104" s="184"/>
      <c r="T104" s="184"/>
      <c r="U104" s="185"/>
    </row>
    <row r="105" spans="2:21" x14ac:dyDescent="0.3">
      <c r="B105" s="37" t="str">
        <f>IF(C105="","",SUBTOTAL(3,C$41:$C105))</f>
        <v/>
      </c>
      <c r="C105" s="86"/>
      <c r="D105" s="79"/>
      <c r="E105" s="81"/>
      <c r="F105" s="81"/>
      <c r="G105" s="82"/>
      <c r="H105" s="82"/>
      <c r="I105" s="82"/>
      <c r="J105" s="82"/>
      <c r="K105" s="82"/>
      <c r="L105" s="82"/>
      <c r="M105" s="82"/>
      <c r="N105" s="82"/>
      <c r="O105" s="82"/>
      <c r="P105" s="83"/>
      <c r="Q105" s="84"/>
      <c r="R105" s="183"/>
      <c r="S105" s="184"/>
      <c r="T105" s="184"/>
      <c r="U105" s="185"/>
    </row>
    <row r="106" spans="2:21" x14ac:dyDescent="0.3">
      <c r="B106" s="37" t="str">
        <f>IF(C106="","",SUBTOTAL(3,C$41:$C106))</f>
        <v/>
      </c>
      <c r="C106" s="86"/>
      <c r="D106" s="79"/>
      <c r="E106" s="81"/>
      <c r="F106" s="81"/>
      <c r="G106" s="82"/>
      <c r="H106" s="82"/>
      <c r="I106" s="82"/>
      <c r="J106" s="82"/>
      <c r="K106" s="82"/>
      <c r="L106" s="82"/>
      <c r="M106" s="82"/>
      <c r="N106" s="82"/>
      <c r="O106" s="82"/>
      <c r="P106" s="83"/>
      <c r="Q106" s="84"/>
      <c r="R106" s="183"/>
      <c r="S106" s="184"/>
      <c r="T106" s="184"/>
      <c r="U106" s="185"/>
    </row>
    <row r="107" spans="2:21" x14ac:dyDescent="0.3">
      <c r="B107" s="37" t="str">
        <f>IF(C107="","",SUBTOTAL(3,C$41:$C107))</f>
        <v/>
      </c>
      <c r="C107" s="86"/>
      <c r="D107" s="79"/>
      <c r="E107" s="81"/>
      <c r="F107" s="81"/>
      <c r="G107" s="82"/>
      <c r="H107" s="82"/>
      <c r="I107" s="82"/>
      <c r="J107" s="82"/>
      <c r="K107" s="82"/>
      <c r="L107" s="82"/>
      <c r="M107" s="82"/>
      <c r="N107" s="82"/>
      <c r="O107" s="82"/>
      <c r="P107" s="83"/>
      <c r="Q107" s="84"/>
      <c r="R107" s="183"/>
      <c r="S107" s="184"/>
      <c r="T107" s="184"/>
      <c r="U107" s="185"/>
    </row>
    <row r="108" spans="2:21" x14ac:dyDescent="0.3">
      <c r="B108" s="37" t="str">
        <f>IF(C108="","",SUBTOTAL(3,C$41:$C108))</f>
        <v/>
      </c>
      <c r="C108" s="86"/>
      <c r="D108" s="79"/>
      <c r="E108" s="81"/>
      <c r="F108" s="81"/>
      <c r="G108" s="82"/>
      <c r="H108" s="82"/>
      <c r="I108" s="82"/>
      <c r="J108" s="82"/>
      <c r="K108" s="82"/>
      <c r="L108" s="82"/>
      <c r="M108" s="82"/>
      <c r="N108" s="82"/>
      <c r="O108" s="82"/>
      <c r="P108" s="83"/>
      <c r="Q108" s="84"/>
      <c r="R108" s="183"/>
      <c r="S108" s="184"/>
      <c r="T108" s="184"/>
      <c r="U108" s="185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ht="14.4" customHeight="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156</v>
      </c>
      <c r="H128" s="39">
        <f t="shared" si="0"/>
        <v>156</v>
      </c>
      <c r="I128" s="39">
        <f t="shared" si="0"/>
        <v>156</v>
      </c>
      <c r="J128" s="39">
        <f t="shared" si="0"/>
        <v>156</v>
      </c>
      <c r="K128" s="39">
        <f t="shared" si="0"/>
        <v>156</v>
      </c>
      <c r="L128" s="39">
        <f t="shared" si="0"/>
        <v>156</v>
      </c>
      <c r="M128" s="39">
        <f t="shared" si="0"/>
        <v>156</v>
      </c>
      <c r="N128" s="39">
        <f t="shared" si="0"/>
        <v>156</v>
      </c>
      <c r="O128" s="39">
        <f t="shared" si="0"/>
        <v>156</v>
      </c>
      <c r="P128" s="51">
        <f>SUM(G128:O128)</f>
        <v>1404</v>
      </c>
      <c r="Q128" s="52"/>
      <c r="R128" s="53"/>
      <c r="S128" s="54"/>
      <c r="T128" s="54"/>
      <c r="U128" s="55"/>
    </row>
    <row r="129" spans="2:21" ht="14.4" customHeight="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customHeight="1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Farmasi dan Gudang Obat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4CBB6677-25D2-4E0D-B415-C05DCB6DD5D3}"/>
  <mergeCells count="101">
    <mergeCell ref="R105:U105"/>
    <mergeCell ref="R106:U106"/>
    <mergeCell ref="R107:U107"/>
    <mergeCell ref="R108:U108"/>
    <mergeCell ref="R100:U100"/>
    <mergeCell ref="R101:U101"/>
    <mergeCell ref="R102:U102"/>
    <mergeCell ref="R103:U103"/>
    <mergeCell ref="R104:U104"/>
    <mergeCell ref="R65:U65"/>
    <mergeCell ref="R99:U99"/>
    <mergeCell ref="R94:U94"/>
    <mergeCell ref="R95:U95"/>
    <mergeCell ref="R96:U96"/>
    <mergeCell ref="R97:U97"/>
    <mergeCell ref="R98:U98"/>
    <mergeCell ref="R81:U81"/>
    <mergeCell ref="R82:U82"/>
    <mergeCell ref="R88:U88"/>
    <mergeCell ref="R89:U89"/>
    <mergeCell ref="R90:U90"/>
    <mergeCell ref="R91:U91"/>
    <mergeCell ref="R92:U92"/>
    <mergeCell ref="R93:U93"/>
    <mergeCell ref="R83:U83"/>
    <mergeCell ref="R84:U84"/>
    <mergeCell ref="R85:U85"/>
    <mergeCell ref="R86:U86"/>
    <mergeCell ref="R87:U87"/>
    <mergeCell ref="R54:U54"/>
    <mergeCell ref="R55:U55"/>
    <mergeCell ref="R56:U56"/>
    <mergeCell ref="S19:S20"/>
    <mergeCell ref="R59:U59"/>
    <mergeCell ref="R60:U60"/>
    <mergeCell ref="R80:U80"/>
    <mergeCell ref="R73:U73"/>
    <mergeCell ref="R74:U74"/>
    <mergeCell ref="R75:U75"/>
    <mergeCell ref="R76:U76"/>
    <mergeCell ref="R62:U62"/>
    <mergeCell ref="R63:U63"/>
    <mergeCell ref="R77:U77"/>
    <mergeCell ref="R78:U78"/>
    <mergeCell ref="R79:U79"/>
    <mergeCell ref="R71:U71"/>
    <mergeCell ref="R72:U72"/>
    <mergeCell ref="R68:U68"/>
    <mergeCell ref="R69:U69"/>
    <mergeCell ref="R70:U70"/>
    <mergeCell ref="R66:U66"/>
    <mergeCell ref="R67:U67"/>
    <mergeCell ref="R64:U64"/>
    <mergeCell ref="L18:Q18"/>
    <mergeCell ref="K19:K20"/>
    <mergeCell ref="L19:Q20"/>
    <mergeCell ref="R19:R20"/>
    <mergeCell ref="K16:K17"/>
    <mergeCell ref="L16:Q17"/>
    <mergeCell ref="R16:R17"/>
    <mergeCell ref="S16:S17"/>
    <mergeCell ref="R61:U61"/>
    <mergeCell ref="R41:U41"/>
    <mergeCell ref="R42:U42"/>
    <mergeCell ref="R45:U45"/>
    <mergeCell ref="R46:U46"/>
    <mergeCell ref="R43:U43"/>
    <mergeCell ref="R44:U44"/>
    <mergeCell ref="R47:U47"/>
    <mergeCell ref="R48:U48"/>
    <mergeCell ref="R49:U49"/>
    <mergeCell ref="R50:U50"/>
    <mergeCell ref="R51:U51"/>
    <mergeCell ref="R52:U52"/>
    <mergeCell ref="R57:U57"/>
    <mergeCell ref="R58:U58"/>
    <mergeCell ref="R53:U53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L12:Q12"/>
    <mergeCell ref="K13:K15"/>
    <mergeCell ref="L6:Q6"/>
    <mergeCell ref="K7:K8"/>
    <mergeCell ref="L7:Q8"/>
    <mergeCell ref="R7:R8"/>
    <mergeCell ref="S7:S8"/>
    <mergeCell ref="L9:Q9"/>
    <mergeCell ref="K10:K11"/>
    <mergeCell ref="L10:Q11"/>
    <mergeCell ref="R10:R11"/>
    <mergeCell ref="S10:S11"/>
    <mergeCell ref="L13:Q15"/>
    <mergeCell ref="R13:R15"/>
    <mergeCell ref="S13:S15"/>
  </mergeCells>
  <pageMargins left="0.7" right="0.7" top="0.75" bottom="0.75" header="0.3" footer="0.3"/>
  <pageSetup orientation="portrait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2:W141"/>
  <sheetViews>
    <sheetView showGridLines="0" topLeftCell="A21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Home!C10</f>
        <v>Ruang Persalinan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4</v>
      </c>
      <c r="S7" s="196" t="str">
        <f>G129&amp;" %"</f>
        <v>50 %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Home!AE10</f>
        <v>1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4</v>
      </c>
      <c r="S9" s="12" t="str">
        <f>H129&amp;" %"</f>
        <v>50 %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Home!AC10</f>
        <v>1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4</v>
      </c>
      <c r="S10" s="196" t="str">
        <f>I129&amp;" %"</f>
        <v>50 %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Home!AD10</f>
        <v>0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1 (100 %)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4</v>
      </c>
      <c r="S12" s="12" t="str">
        <f>J129&amp;" %"</f>
        <v>50 %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36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4</v>
      </c>
      <c r="S13" s="196" t="str">
        <f>K129&amp;" %"</f>
        <v>50 %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Home!I10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4</v>
      </c>
      <c r="S16" s="196" t="str">
        <f>L129&amp;" %"</f>
        <v>50 %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4</v>
      </c>
      <c r="S18" s="12" t="str">
        <f>M129&amp;" %"</f>
        <v>50 %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4</v>
      </c>
      <c r="S19" s="196" t="str">
        <f>N129&amp;" %"</f>
        <v>50 %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4</v>
      </c>
      <c r="S21" s="196" t="str">
        <f>O129&amp;" %"</f>
        <v>50 %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36</v>
      </c>
      <c r="S23" s="197" t="str">
        <f>P129&amp;" %"</f>
        <v>50 %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72</v>
      </c>
    </row>
    <row r="28" spans="1:19" s="1" customFormat="1" ht="13.2" x14ac:dyDescent="0.25">
      <c r="E28" s="18"/>
      <c r="P28" s="16"/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29">
        <v>2</v>
      </c>
      <c r="D40" s="29">
        <v>3</v>
      </c>
      <c r="E40" s="30">
        <v>4</v>
      </c>
      <c r="F40" s="31"/>
      <c r="G40" s="29">
        <v>5</v>
      </c>
      <c r="H40" s="29">
        <v>6</v>
      </c>
      <c r="I40" s="29">
        <v>7</v>
      </c>
      <c r="J40" s="29">
        <v>8</v>
      </c>
      <c r="K40" s="29">
        <v>9</v>
      </c>
      <c r="L40" s="29">
        <v>10</v>
      </c>
      <c r="M40" s="29">
        <v>11</v>
      </c>
      <c r="N40" s="29">
        <v>12</v>
      </c>
      <c r="O40" s="29">
        <v>13</v>
      </c>
      <c r="P40" s="32">
        <v>14</v>
      </c>
      <c r="Q40" s="33"/>
      <c r="R40" s="30">
        <v>15</v>
      </c>
      <c r="S40" s="34"/>
      <c r="T40" s="35"/>
      <c r="U40" s="36"/>
    </row>
    <row r="41" spans="1:21" ht="14.4" customHeight="1" x14ac:dyDescent="0.3">
      <c r="A41" s="119"/>
      <c r="B41" s="37">
        <v>1</v>
      </c>
      <c r="C41" s="180">
        <v>46268</v>
      </c>
      <c r="D41" s="176" t="s">
        <v>59</v>
      </c>
      <c r="E41" s="178" t="s">
        <v>19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108</v>
      </c>
      <c r="S41" s="190"/>
      <c r="T41" s="190"/>
      <c r="U41" s="191"/>
    </row>
    <row r="42" spans="1:21" x14ac:dyDescent="0.3">
      <c r="A42" s="119"/>
      <c r="B42" s="37">
        <v>2</v>
      </c>
      <c r="C42" s="136"/>
      <c r="D42" s="127"/>
      <c r="E42" s="131"/>
      <c r="F42" s="132"/>
      <c r="G42" s="126"/>
      <c r="H42" s="126"/>
      <c r="I42" s="126"/>
      <c r="J42" s="126"/>
      <c r="K42" s="126"/>
      <c r="L42" s="126"/>
      <c r="M42" s="126"/>
      <c r="N42" s="126"/>
      <c r="O42" s="126"/>
      <c r="P42" s="129"/>
      <c r="Q42" s="130"/>
      <c r="R42" s="189"/>
      <c r="S42" s="190"/>
      <c r="T42" s="190"/>
      <c r="U42" s="191"/>
    </row>
    <row r="43" spans="1:21" x14ac:dyDescent="0.3">
      <c r="B43" s="37"/>
      <c r="C43" s="136"/>
      <c r="D43" s="127"/>
      <c r="E43" s="131"/>
      <c r="F43" s="132"/>
      <c r="G43" s="126"/>
      <c r="H43" s="126"/>
      <c r="I43" s="126"/>
      <c r="J43" s="126"/>
      <c r="K43" s="126"/>
      <c r="L43" s="126"/>
      <c r="M43" s="126"/>
      <c r="N43" s="126"/>
      <c r="O43" s="126"/>
      <c r="P43" s="129"/>
      <c r="Q43" s="130"/>
      <c r="R43" s="202"/>
      <c r="S43" s="202"/>
      <c r="T43" s="202"/>
      <c r="U43" s="202"/>
    </row>
    <row r="44" spans="1:21" hidden="1" x14ac:dyDescent="0.3">
      <c r="B44" s="37" t="str">
        <f>IF(C44="","",SUBTOTAL(3,C$41:$C44))</f>
        <v/>
      </c>
      <c r="C44" s="95"/>
      <c r="D44" s="96"/>
      <c r="E44" s="99"/>
      <c r="F44" s="100"/>
      <c r="G44" s="94"/>
      <c r="H44" s="94"/>
      <c r="I44" s="94"/>
      <c r="J44" s="94"/>
      <c r="K44" s="94"/>
      <c r="L44" s="94"/>
      <c r="M44" s="94"/>
      <c r="N44" s="94"/>
      <c r="O44" s="94"/>
      <c r="P44" s="97"/>
      <c r="Q44" s="98"/>
      <c r="R44" s="201"/>
      <c r="S44" s="201"/>
      <c r="T44" s="201"/>
      <c r="U44" s="201"/>
    </row>
    <row r="45" spans="1:21" hidden="1" x14ac:dyDescent="0.3">
      <c r="B45" s="37" t="str">
        <f>IF(C45="","",SUBTOTAL(3,C$41:$C45))</f>
        <v/>
      </c>
      <c r="C45" s="95"/>
      <c r="D45" s="96"/>
      <c r="E45" s="99"/>
      <c r="F45" s="100"/>
      <c r="G45" s="94"/>
      <c r="H45" s="94"/>
      <c r="I45" s="94"/>
      <c r="J45" s="94"/>
      <c r="K45" s="94"/>
      <c r="L45" s="94"/>
      <c r="M45" s="94"/>
      <c r="N45" s="94"/>
      <c r="O45" s="94"/>
      <c r="P45" s="97"/>
      <c r="Q45" s="98"/>
      <c r="R45" s="201"/>
      <c r="S45" s="201"/>
      <c r="T45" s="201"/>
      <c r="U45" s="201"/>
    </row>
    <row r="46" spans="1:21" hidden="1" x14ac:dyDescent="0.3">
      <c r="B46" s="37" t="str">
        <f>IF(C46="","",SUBTOTAL(3,C$41:$C46))</f>
        <v/>
      </c>
      <c r="C46" s="38"/>
      <c r="D46" s="37"/>
      <c r="E46" s="42"/>
      <c r="F46" s="43"/>
      <c r="G46" s="39"/>
      <c r="H46" s="39"/>
      <c r="I46" s="39"/>
      <c r="J46" s="39"/>
      <c r="K46" s="39"/>
      <c r="L46" s="39"/>
      <c r="M46" s="39"/>
      <c r="N46" s="39"/>
      <c r="O46" s="39"/>
      <c r="P46" s="40"/>
      <c r="Q46" s="41"/>
      <c r="R46" s="183"/>
      <c r="S46" s="184"/>
      <c r="T46" s="184"/>
      <c r="U46" s="185"/>
    </row>
    <row r="47" spans="1:21" ht="14.4" hidden="1" customHeight="1" x14ac:dyDescent="0.3">
      <c r="B47" s="37" t="str">
        <f>IF(C47="","",SUBTOTAL(3,C$41:$C47))</f>
        <v/>
      </c>
      <c r="C47" s="44"/>
      <c r="D47" s="37"/>
      <c r="E47" s="42"/>
      <c r="F47" s="43"/>
      <c r="G47" s="39"/>
      <c r="H47" s="39"/>
      <c r="I47" s="39"/>
      <c r="J47" s="39"/>
      <c r="K47" s="39"/>
      <c r="L47" s="39"/>
      <c r="M47" s="39"/>
      <c r="N47" s="39"/>
      <c r="O47" s="39"/>
      <c r="P47" s="40"/>
      <c r="Q47" s="41"/>
      <c r="R47" s="183"/>
      <c r="S47" s="184"/>
      <c r="T47" s="184"/>
      <c r="U47" s="185"/>
    </row>
    <row r="48" spans="1:21" ht="14.4" hidden="1" customHeight="1" x14ac:dyDescent="0.3">
      <c r="B48" s="37" t="str">
        <f>IF(C48="","",SUBTOTAL(3,C$41:$C48))</f>
        <v/>
      </c>
      <c r="C48" s="44"/>
      <c r="D48" s="37"/>
      <c r="E48" s="42"/>
      <c r="F48" s="43"/>
      <c r="G48" s="39"/>
      <c r="H48" s="39"/>
      <c r="I48" s="39"/>
      <c r="J48" s="39"/>
      <c r="K48" s="39"/>
      <c r="L48" s="39"/>
      <c r="M48" s="39"/>
      <c r="N48" s="39"/>
      <c r="O48" s="39"/>
      <c r="P48" s="40"/>
      <c r="Q48" s="41"/>
      <c r="R48" s="183"/>
      <c r="S48" s="184"/>
      <c r="T48" s="184"/>
      <c r="U48" s="185"/>
    </row>
    <row r="49" spans="1:21" hidden="1" x14ac:dyDescent="0.3">
      <c r="B49" s="37" t="str">
        <f>IF(C49="","",SUBTOTAL(3,C$41:$C49))</f>
        <v/>
      </c>
      <c r="C49" s="44"/>
      <c r="D49" s="37"/>
      <c r="E49" s="42"/>
      <c r="F49" s="43"/>
      <c r="G49" s="39"/>
      <c r="H49" s="39"/>
      <c r="I49" s="39"/>
      <c r="J49" s="39"/>
      <c r="K49" s="39"/>
      <c r="L49" s="39"/>
      <c r="M49" s="39"/>
      <c r="N49" s="39"/>
      <c r="O49" s="39"/>
      <c r="P49" s="40"/>
      <c r="Q49" s="41"/>
      <c r="R49" s="183"/>
      <c r="S49" s="184"/>
      <c r="T49" s="184"/>
      <c r="U49" s="185"/>
    </row>
    <row r="50" spans="1:21" hidden="1" x14ac:dyDescent="0.3">
      <c r="B50" s="37" t="str">
        <f>IF(C50="","",SUBTOTAL(3,C$41:$C50))</f>
        <v/>
      </c>
      <c r="C50" s="44"/>
      <c r="D50" s="37"/>
      <c r="E50" s="42"/>
      <c r="F50" s="43"/>
      <c r="G50" s="39"/>
      <c r="H50" s="39"/>
      <c r="I50" s="39"/>
      <c r="J50" s="39"/>
      <c r="K50" s="39"/>
      <c r="L50" s="39"/>
      <c r="M50" s="39"/>
      <c r="N50" s="39"/>
      <c r="O50" s="39"/>
      <c r="P50" s="40"/>
      <c r="Q50" s="41"/>
      <c r="R50" s="183"/>
      <c r="S50" s="184"/>
      <c r="T50" s="184"/>
      <c r="U50" s="185"/>
    </row>
    <row r="51" spans="1:21" hidden="1" x14ac:dyDescent="0.3">
      <c r="B51" s="37" t="str">
        <f>IF(C51="","",SUBTOTAL(3,C$41:$C51))</f>
        <v/>
      </c>
      <c r="C51" s="44"/>
      <c r="D51" s="37"/>
      <c r="E51" s="42"/>
      <c r="F51" s="43"/>
      <c r="G51" s="39"/>
      <c r="H51" s="39"/>
      <c r="I51" s="39"/>
      <c r="J51" s="39"/>
      <c r="K51" s="39"/>
      <c r="L51" s="39"/>
      <c r="M51" s="39"/>
      <c r="N51" s="39"/>
      <c r="O51" s="39"/>
      <c r="P51" s="40"/>
      <c r="Q51" s="41"/>
      <c r="R51" s="183"/>
      <c r="S51" s="184"/>
      <c r="T51" s="184"/>
      <c r="U51" s="185"/>
    </row>
    <row r="52" spans="1:21" hidden="1" x14ac:dyDescent="0.3">
      <c r="B52" s="37" t="str">
        <f>IF(C52="","",SUBTOTAL(3,C$41:$C52))</f>
        <v/>
      </c>
      <c r="C52" s="44"/>
      <c r="D52" s="37"/>
      <c r="E52" s="42"/>
      <c r="F52" s="43"/>
      <c r="G52" s="39"/>
      <c r="H52" s="39"/>
      <c r="I52" s="39"/>
      <c r="J52" s="39"/>
      <c r="K52" s="39"/>
      <c r="L52" s="39"/>
      <c r="M52" s="39"/>
      <c r="N52" s="39"/>
      <c r="O52" s="39"/>
      <c r="P52" s="40"/>
      <c r="Q52" s="41"/>
      <c r="R52" s="183"/>
      <c r="S52" s="184"/>
      <c r="T52" s="184"/>
      <c r="U52" s="185"/>
    </row>
    <row r="53" spans="1:21" hidden="1" x14ac:dyDescent="0.3">
      <c r="A53" s="45"/>
      <c r="B53" s="37" t="str">
        <f>IF(C53="","",SUBTOTAL(3,C$41:$C53))</f>
        <v/>
      </c>
      <c r="C53" s="44"/>
      <c r="D53" s="37"/>
      <c r="E53" s="42"/>
      <c r="F53" s="43"/>
      <c r="G53" s="39"/>
      <c r="H53" s="39"/>
      <c r="I53" s="39"/>
      <c r="J53" s="39"/>
      <c r="K53" s="39"/>
      <c r="L53" s="39"/>
      <c r="M53" s="39"/>
      <c r="N53" s="39"/>
      <c r="O53" s="39"/>
      <c r="P53" s="40"/>
      <c r="Q53" s="41"/>
      <c r="R53" s="183"/>
      <c r="S53" s="184"/>
      <c r="T53" s="184"/>
      <c r="U53" s="185"/>
    </row>
    <row r="54" spans="1:21" hidden="1" x14ac:dyDescent="0.3">
      <c r="B54" s="37" t="str">
        <f>IF(C54="","",SUBTOTAL(3,C$41:$C54))</f>
        <v/>
      </c>
      <c r="C54" s="44"/>
      <c r="D54" s="37"/>
      <c r="E54" s="42"/>
      <c r="F54" s="43"/>
      <c r="G54" s="39"/>
      <c r="H54" s="39"/>
      <c r="I54" s="39"/>
      <c r="J54" s="39"/>
      <c r="K54" s="39"/>
      <c r="L54" s="39"/>
      <c r="M54" s="39"/>
      <c r="N54" s="39"/>
      <c r="O54" s="39"/>
      <c r="P54" s="40"/>
      <c r="Q54" s="41"/>
      <c r="R54" s="183"/>
      <c r="S54" s="184"/>
      <c r="T54" s="184"/>
      <c r="U54" s="185"/>
    </row>
    <row r="55" spans="1:21" hidden="1" x14ac:dyDescent="0.3">
      <c r="B55" s="37" t="str">
        <f>IF(C55="","",SUBTOTAL(3,C$41:$C55))</f>
        <v/>
      </c>
      <c r="C55" s="44"/>
      <c r="D55" s="37"/>
      <c r="E55" s="42"/>
      <c r="F55" s="43"/>
      <c r="G55" s="39"/>
      <c r="H55" s="39"/>
      <c r="I55" s="39"/>
      <c r="J55" s="39"/>
      <c r="K55" s="39"/>
      <c r="L55" s="39"/>
      <c r="M55" s="39"/>
      <c r="N55" s="39"/>
      <c r="O55" s="39"/>
      <c r="P55" s="40"/>
      <c r="Q55" s="41"/>
      <c r="R55" s="183"/>
      <c r="S55" s="184"/>
      <c r="T55" s="184"/>
      <c r="U55" s="185"/>
    </row>
    <row r="56" spans="1:21" hidden="1" x14ac:dyDescent="0.3">
      <c r="B56" s="37" t="str">
        <f>IF(C56="","",SUBTOTAL(3,C$41:$C56))</f>
        <v/>
      </c>
      <c r="C56" s="44"/>
      <c r="D56" s="37"/>
      <c r="E56" s="42"/>
      <c r="F56" s="43"/>
      <c r="G56" s="39"/>
      <c r="H56" s="39"/>
      <c r="I56" s="39"/>
      <c r="J56" s="39"/>
      <c r="K56" s="39"/>
      <c r="L56" s="39"/>
      <c r="M56" s="39"/>
      <c r="N56" s="39"/>
      <c r="O56" s="39"/>
      <c r="P56" s="40"/>
      <c r="Q56" s="41"/>
      <c r="R56" s="183"/>
      <c r="S56" s="184"/>
      <c r="T56" s="184"/>
      <c r="U56" s="185"/>
    </row>
    <row r="57" spans="1:21" hidden="1" x14ac:dyDescent="0.3">
      <c r="B57" s="37" t="str">
        <f>IF(C57="","",SUBTOTAL(3,C$41:$C57))</f>
        <v/>
      </c>
      <c r="C57" s="44"/>
      <c r="D57" s="37"/>
      <c r="E57" s="42"/>
      <c r="F57" s="43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41"/>
      <c r="R57" s="183"/>
      <c r="S57" s="184"/>
      <c r="T57" s="184"/>
      <c r="U57" s="185"/>
    </row>
    <row r="58" spans="1:21" hidden="1" x14ac:dyDescent="0.3">
      <c r="B58" s="37" t="str">
        <f>IF(C58="","",SUBTOTAL(3,C$41:$C58))</f>
        <v/>
      </c>
      <c r="C58" s="44"/>
      <c r="D58" s="37"/>
      <c r="E58" s="42"/>
      <c r="F58" s="43"/>
      <c r="G58" s="39"/>
      <c r="H58" s="39"/>
      <c r="I58" s="39"/>
      <c r="J58" s="39"/>
      <c r="K58" s="39"/>
      <c r="L58" s="39"/>
      <c r="M58" s="39"/>
      <c r="N58" s="39"/>
      <c r="O58" s="39"/>
      <c r="P58" s="40"/>
      <c r="Q58" s="41"/>
      <c r="R58" s="183"/>
      <c r="S58" s="184"/>
      <c r="T58" s="184"/>
      <c r="U58" s="185"/>
    </row>
    <row r="59" spans="1:21" hidden="1" x14ac:dyDescent="0.3">
      <c r="B59" s="37" t="str">
        <f>IF(C59="","",SUBTOTAL(3,C$41:$C59))</f>
        <v/>
      </c>
      <c r="C59" s="44"/>
      <c r="D59" s="37"/>
      <c r="E59" s="42"/>
      <c r="F59" s="43"/>
      <c r="G59" s="39"/>
      <c r="H59" s="39"/>
      <c r="I59" s="39"/>
      <c r="J59" s="39"/>
      <c r="K59" s="39"/>
      <c r="L59" s="39"/>
      <c r="M59" s="39"/>
      <c r="N59" s="39"/>
      <c r="O59" s="39"/>
      <c r="P59" s="40"/>
      <c r="Q59" s="41"/>
      <c r="R59" s="183"/>
      <c r="S59" s="184"/>
      <c r="T59" s="184"/>
      <c r="U59" s="185"/>
    </row>
    <row r="60" spans="1:21" hidden="1" x14ac:dyDescent="0.3">
      <c r="B60" s="37" t="str">
        <f>IF(C60="","",SUBTOTAL(3,C$41:$C60))</f>
        <v/>
      </c>
      <c r="C60" s="44"/>
      <c r="D60" s="37"/>
      <c r="E60" s="42"/>
      <c r="F60" s="43"/>
      <c r="G60" s="39"/>
      <c r="H60" s="39"/>
      <c r="I60" s="39"/>
      <c r="J60" s="39"/>
      <c r="K60" s="39"/>
      <c r="L60" s="39"/>
      <c r="M60" s="39"/>
      <c r="N60" s="39"/>
      <c r="O60" s="39"/>
      <c r="P60" s="40"/>
      <c r="Q60" s="41"/>
      <c r="R60" s="183"/>
      <c r="S60" s="184"/>
      <c r="T60" s="184"/>
      <c r="U60" s="185"/>
    </row>
    <row r="61" spans="1:21" hidden="1" x14ac:dyDescent="0.3">
      <c r="B61" s="37" t="str">
        <f>IF(C61="","",SUBTOTAL(3,C$41:$C61))</f>
        <v/>
      </c>
      <c r="C61" s="44"/>
      <c r="D61" s="37"/>
      <c r="E61" s="42"/>
      <c r="F61" s="43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41"/>
      <c r="R61" s="183"/>
      <c r="S61" s="184"/>
      <c r="T61" s="184"/>
      <c r="U61" s="185"/>
    </row>
    <row r="62" spans="1:21" hidden="1" x14ac:dyDescent="0.3">
      <c r="B62" s="37" t="str">
        <f>IF(C62="","",SUBTOTAL(3,C$41:$C62))</f>
        <v/>
      </c>
      <c r="C62" s="44"/>
      <c r="D62" s="37"/>
      <c r="E62" s="42"/>
      <c r="F62" s="46"/>
      <c r="G62" s="37"/>
      <c r="H62" s="37"/>
      <c r="I62" s="37"/>
      <c r="J62" s="37"/>
      <c r="K62" s="37"/>
      <c r="L62" s="37"/>
      <c r="M62" s="37"/>
      <c r="N62" s="37"/>
      <c r="O62" s="37"/>
      <c r="P62" s="48"/>
      <c r="Q62" s="49"/>
      <c r="R62" s="183"/>
      <c r="S62" s="184"/>
      <c r="T62" s="184"/>
      <c r="U62" s="185"/>
    </row>
    <row r="63" spans="1:21" hidden="1" x14ac:dyDescent="0.3">
      <c r="B63" s="37" t="str">
        <f>IF(C63="","",SUBTOTAL(3,C$41:$C63))</f>
        <v/>
      </c>
      <c r="C63" s="44"/>
      <c r="D63" s="37"/>
      <c r="E63" s="42"/>
      <c r="F63" s="46"/>
      <c r="G63" s="37"/>
      <c r="H63" s="37"/>
      <c r="I63" s="37"/>
      <c r="J63" s="37"/>
      <c r="K63" s="37"/>
      <c r="L63" s="37"/>
      <c r="M63" s="37"/>
      <c r="N63" s="37"/>
      <c r="O63" s="37"/>
      <c r="P63" s="48"/>
      <c r="Q63" s="49"/>
      <c r="R63" s="183"/>
      <c r="S63" s="184"/>
      <c r="T63" s="184"/>
      <c r="U63" s="185"/>
    </row>
    <row r="64" spans="1:21" hidden="1" x14ac:dyDescent="0.3">
      <c r="B64" s="37" t="str">
        <f>IF(C64="","",SUBTOTAL(3,C$41:$C64))</f>
        <v/>
      </c>
      <c r="C64" s="44"/>
      <c r="D64" s="37"/>
      <c r="E64" s="42"/>
      <c r="F64" s="46"/>
      <c r="G64" s="37"/>
      <c r="H64" s="37"/>
      <c r="I64" s="37"/>
      <c r="J64" s="37"/>
      <c r="K64" s="37"/>
      <c r="L64" s="37"/>
      <c r="M64" s="37"/>
      <c r="N64" s="37"/>
      <c r="O64" s="37"/>
      <c r="P64" s="48"/>
      <c r="Q64" s="49"/>
      <c r="R64" s="183"/>
      <c r="S64" s="184"/>
      <c r="T64" s="184"/>
      <c r="U64" s="185"/>
    </row>
    <row r="65" spans="2:21" hidden="1" x14ac:dyDescent="0.3">
      <c r="B65" s="37" t="str">
        <f>IF(C65="","",SUBTOTAL(3,C$41:$C65))</f>
        <v/>
      </c>
      <c r="C65" s="44"/>
      <c r="D65" s="37"/>
      <c r="E65" s="42"/>
      <c r="F65" s="46"/>
      <c r="G65" s="37"/>
      <c r="H65" s="37"/>
      <c r="I65" s="37"/>
      <c r="J65" s="37"/>
      <c r="K65" s="37"/>
      <c r="L65" s="37"/>
      <c r="M65" s="37"/>
      <c r="N65" s="37"/>
      <c r="O65" s="37"/>
      <c r="P65" s="48"/>
      <c r="Q65" s="49"/>
      <c r="R65" s="183"/>
      <c r="S65" s="184"/>
      <c r="T65" s="184"/>
      <c r="U65" s="185"/>
    </row>
    <row r="66" spans="2:21" hidden="1" x14ac:dyDescent="0.3">
      <c r="B66" s="37" t="str">
        <f>IF(C66="","",SUBTOTAL(3,C$41:$C66))</f>
        <v/>
      </c>
      <c r="C66" s="44"/>
      <c r="D66" s="37"/>
      <c r="E66" s="42"/>
      <c r="F66" s="46"/>
      <c r="G66" s="37"/>
      <c r="H66" s="37"/>
      <c r="I66" s="37"/>
      <c r="J66" s="37"/>
      <c r="K66" s="37"/>
      <c r="L66" s="37"/>
      <c r="M66" s="37"/>
      <c r="N66" s="37"/>
      <c r="O66" s="37"/>
      <c r="P66" s="48"/>
      <c r="Q66" s="49"/>
      <c r="R66" s="183"/>
      <c r="S66" s="184"/>
      <c r="T66" s="184"/>
      <c r="U66" s="185"/>
    </row>
    <row r="67" spans="2:21" hidden="1" x14ac:dyDescent="0.3">
      <c r="B67" s="37" t="str">
        <f>IF(C67="","",SUBTOTAL(3,C$41:$C67))</f>
        <v/>
      </c>
      <c r="C67" s="44"/>
      <c r="D67" s="37"/>
      <c r="E67" s="42"/>
      <c r="F67" s="46"/>
      <c r="G67" s="37"/>
      <c r="H67" s="37"/>
      <c r="I67" s="37"/>
      <c r="J67" s="37"/>
      <c r="K67" s="37"/>
      <c r="L67" s="37"/>
      <c r="M67" s="37"/>
      <c r="N67" s="37"/>
      <c r="O67" s="37"/>
      <c r="P67" s="48"/>
      <c r="Q67" s="49"/>
      <c r="R67" s="183"/>
      <c r="S67" s="184"/>
      <c r="T67" s="184"/>
      <c r="U67" s="185"/>
    </row>
    <row r="68" spans="2:21" hidden="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hidden="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hidden="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hidden="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hidden="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hidden="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hidden="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hidden="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hidden="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hidden="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hidden="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hidden="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hidden="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hidden="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hidden="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hidden="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hidden="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hidden="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hidden="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hidden="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hidden="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hidden="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hidden="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hidden="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hidden="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hidden="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hidden="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hidden="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hidden="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hidden="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hidden="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hidden="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hidden="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hidden="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hidden="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hidden="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hidden="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hidden="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hidden="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hidden="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hidden="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hidden="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hidden="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hidden="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hidden="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hidden="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hidden="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hidden="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hidden="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hidden="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hidden="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hidden="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hidden="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hidden="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hidden="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hidden="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hidden="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hidden="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hidden="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hidden="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4</v>
      </c>
      <c r="H128" s="39">
        <f t="shared" si="0"/>
        <v>4</v>
      </c>
      <c r="I128" s="39">
        <f t="shared" si="0"/>
        <v>4</v>
      </c>
      <c r="J128" s="39">
        <f t="shared" si="0"/>
        <v>4</v>
      </c>
      <c r="K128" s="39">
        <f t="shared" si="0"/>
        <v>4</v>
      </c>
      <c r="L128" s="39">
        <f t="shared" si="0"/>
        <v>4</v>
      </c>
      <c r="M128" s="39">
        <f t="shared" si="0"/>
        <v>4</v>
      </c>
      <c r="N128" s="39">
        <f t="shared" si="0"/>
        <v>4</v>
      </c>
      <c r="O128" s="39">
        <f t="shared" si="0"/>
        <v>4</v>
      </c>
      <c r="P128" s="51">
        <f>SUM(G128:O128)</f>
        <v>36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50</v>
      </c>
      <c r="H129" s="39">
        <f t="shared" ref="H129:O129" si="1">H128/(MAX($B$41:$B$127)*4)*100</f>
        <v>50</v>
      </c>
      <c r="I129" s="39">
        <f t="shared" si="1"/>
        <v>50</v>
      </c>
      <c r="J129" s="39">
        <f t="shared" si="1"/>
        <v>50</v>
      </c>
      <c r="K129" s="39">
        <f t="shared" si="1"/>
        <v>50</v>
      </c>
      <c r="L129" s="39">
        <f t="shared" si="1"/>
        <v>50</v>
      </c>
      <c r="M129" s="39">
        <f t="shared" si="1"/>
        <v>50</v>
      </c>
      <c r="N129" s="39">
        <f t="shared" si="1"/>
        <v>50</v>
      </c>
      <c r="O129" s="39">
        <f t="shared" si="1"/>
        <v>50</v>
      </c>
      <c r="P129" s="51">
        <f>P128/(MAX($B$41:$B$127)*4*9)*100</f>
        <v>50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Persalinan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4F1EC8C4-14AE-43F5-ADE2-D47DBB55FEC5}">
    <filterColumn colId="0">
      <customFilters>
        <customFilter operator="notEqual" val=" "/>
      </customFilters>
    </filterColumn>
  </autoFilter>
  <mergeCells count="78">
    <mergeCell ref="R84:U84"/>
    <mergeCell ref="R85:U85"/>
    <mergeCell ref="R79:U79"/>
    <mergeCell ref="R80:U80"/>
    <mergeCell ref="R81:U81"/>
    <mergeCell ref="R82:U82"/>
    <mergeCell ref="R83:U83"/>
    <mergeCell ref="R74:U74"/>
    <mergeCell ref="R75:U75"/>
    <mergeCell ref="R76:U76"/>
    <mergeCell ref="R77:U77"/>
    <mergeCell ref="R78:U78"/>
    <mergeCell ref="R69:U69"/>
    <mergeCell ref="R70:U70"/>
    <mergeCell ref="R71:U71"/>
    <mergeCell ref="R72:U72"/>
    <mergeCell ref="R73:U73"/>
    <mergeCell ref="R64:U64"/>
    <mergeCell ref="R65:U65"/>
    <mergeCell ref="R66:U66"/>
    <mergeCell ref="R67:U67"/>
    <mergeCell ref="R68:U68"/>
    <mergeCell ref="R59:U59"/>
    <mergeCell ref="R60:U60"/>
    <mergeCell ref="R61:U61"/>
    <mergeCell ref="R62:U62"/>
    <mergeCell ref="R63:U63"/>
    <mergeCell ref="R54:U54"/>
    <mergeCell ref="R55:U55"/>
    <mergeCell ref="R56:U56"/>
    <mergeCell ref="R57:U57"/>
    <mergeCell ref="R58:U58"/>
    <mergeCell ref="R49:U49"/>
    <mergeCell ref="R50:U50"/>
    <mergeCell ref="R51:U51"/>
    <mergeCell ref="R52:U52"/>
    <mergeCell ref="R53:U53"/>
    <mergeCell ref="R44:U44"/>
    <mergeCell ref="R45:U45"/>
    <mergeCell ref="R46:U46"/>
    <mergeCell ref="R47:U47"/>
    <mergeCell ref="R48:U48"/>
    <mergeCell ref="R41:U41"/>
    <mergeCell ref="R42:U42"/>
    <mergeCell ref="R43:U43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W141"/>
  <sheetViews>
    <sheetView showGridLines="0" topLeftCell="A91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Home!C11</f>
        <v>Kasir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256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Home!AE11</f>
        <v>58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256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Home!AC11</f>
        <v>35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256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Home!AD11</f>
        <v>29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64 (110.34 %)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256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2304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256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Home!I11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256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256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256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256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2304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72</v>
      </c>
    </row>
    <row r="28" spans="1:19" s="1" customFormat="1" ht="13.2" x14ac:dyDescent="0.25">
      <c r="E28" s="18"/>
      <c r="P28" s="16"/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46266</v>
      </c>
      <c r="D41" s="176" t="s">
        <v>59</v>
      </c>
      <c r="E41" s="178" t="s">
        <v>22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90</v>
      </c>
      <c r="S41" s="190"/>
      <c r="T41" s="190"/>
      <c r="U41" s="191"/>
    </row>
    <row r="42" spans="1:21" x14ac:dyDescent="0.3">
      <c r="A42" s="119"/>
      <c r="B42" s="37">
        <v>2</v>
      </c>
      <c r="C42" s="180">
        <v>46267</v>
      </c>
      <c r="D42" s="176" t="s">
        <v>59</v>
      </c>
      <c r="E42" s="178" t="s">
        <v>22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</row>
    <row r="43" spans="1:21" x14ac:dyDescent="0.3">
      <c r="A43" s="119"/>
      <c r="B43" s="37">
        <v>3</v>
      </c>
      <c r="C43" s="180">
        <v>46268</v>
      </c>
      <c r="D43" s="176" t="s">
        <v>59</v>
      </c>
      <c r="E43" s="178" t="s">
        <v>22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46268</v>
      </c>
      <c r="D44" s="176" t="s">
        <v>59</v>
      </c>
      <c r="E44" s="178" t="s">
        <v>22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46271</v>
      </c>
      <c r="D45" s="176" t="s">
        <v>59</v>
      </c>
      <c r="E45" s="178" t="s">
        <v>22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46271</v>
      </c>
      <c r="D46" s="176" t="s">
        <v>59</v>
      </c>
      <c r="E46" s="178" t="s">
        <v>22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46272</v>
      </c>
      <c r="D47" s="176" t="s">
        <v>59</v>
      </c>
      <c r="E47" s="178" t="s">
        <v>22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46272</v>
      </c>
      <c r="D48" s="176" t="s">
        <v>59</v>
      </c>
      <c r="E48" s="178" t="s">
        <v>22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</row>
    <row r="49" spans="1:21" x14ac:dyDescent="0.3">
      <c r="A49" s="119"/>
      <c r="B49" s="37">
        <v>9</v>
      </c>
      <c r="C49" s="180">
        <v>46272</v>
      </c>
      <c r="D49" s="176" t="s">
        <v>59</v>
      </c>
      <c r="E49" s="178" t="s">
        <v>22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</row>
    <row r="50" spans="1:21" x14ac:dyDescent="0.3">
      <c r="A50" s="119"/>
      <c r="B50" s="37">
        <v>10</v>
      </c>
      <c r="C50" s="180">
        <v>46273</v>
      </c>
      <c r="D50" s="176" t="s">
        <v>59</v>
      </c>
      <c r="E50" s="178" t="s">
        <v>22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207" t="s">
        <v>55</v>
      </c>
      <c r="S50" s="208"/>
      <c r="T50" s="208"/>
      <c r="U50" s="209"/>
    </row>
    <row r="51" spans="1:21" x14ac:dyDescent="0.3">
      <c r="A51" s="119"/>
      <c r="B51" s="37">
        <v>11</v>
      </c>
      <c r="C51" s="180">
        <v>46274</v>
      </c>
      <c r="D51" s="176" t="s">
        <v>59</v>
      </c>
      <c r="E51" s="178" t="s">
        <v>22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</row>
    <row r="52" spans="1:21" x14ac:dyDescent="0.3">
      <c r="A52" s="119"/>
      <c r="B52" s="37">
        <v>12</v>
      </c>
      <c r="C52" s="180">
        <v>46274</v>
      </c>
      <c r="D52" s="176" t="s">
        <v>59</v>
      </c>
      <c r="E52" s="178" t="s">
        <v>22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</row>
    <row r="53" spans="1:21" x14ac:dyDescent="0.3">
      <c r="A53" s="119"/>
      <c r="B53" s="37">
        <v>13</v>
      </c>
      <c r="C53" s="180">
        <v>46274</v>
      </c>
      <c r="D53" s="176" t="s">
        <v>59</v>
      </c>
      <c r="E53" s="178" t="s">
        <v>22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55</v>
      </c>
      <c r="S53" s="190"/>
      <c r="T53" s="190"/>
      <c r="U53" s="191"/>
    </row>
    <row r="54" spans="1:21" x14ac:dyDescent="0.3">
      <c r="A54" s="119"/>
      <c r="B54" s="37">
        <v>14</v>
      </c>
      <c r="C54" s="180">
        <v>46274</v>
      </c>
      <c r="D54" s="176" t="s">
        <v>59</v>
      </c>
      <c r="E54" s="178" t="s">
        <v>22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55</v>
      </c>
      <c r="S54" s="190"/>
      <c r="T54" s="190"/>
      <c r="U54" s="191"/>
    </row>
    <row r="55" spans="1:21" x14ac:dyDescent="0.3">
      <c r="A55" s="119"/>
      <c r="B55" s="37">
        <v>15</v>
      </c>
      <c r="C55" s="180">
        <v>46275</v>
      </c>
      <c r="D55" s="176" t="s">
        <v>59</v>
      </c>
      <c r="E55" s="178" t="s">
        <v>22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</row>
    <row r="56" spans="1:21" x14ac:dyDescent="0.3">
      <c r="A56" s="119"/>
      <c r="B56" s="37">
        <v>16</v>
      </c>
      <c r="C56" s="180">
        <v>46275</v>
      </c>
      <c r="D56" s="176" t="s">
        <v>59</v>
      </c>
      <c r="E56" s="178" t="s">
        <v>22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</row>
    <row r="57" spans="1:21" x14ac:dyDescent="0.3">
      <c r="A57" s="119"/>
      <c r="B57" s="37">
        <v>17</v>
      </c>
      <c r="C57" s="180">
        <v>46275</v>
      </c>
      <c r="D57" s="176" t="s">
        <v>59</v>
      </c>
      <c r="E57" s="178" t="s">
        <v>22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55</v>
      </c>
      <c r="S57" s="190"/>
      <c r="T57" s="190"/>
      <c r="U57" s="191"/>
    </row>
    <row r="58" spans="1:21" x14ac:dyDescent="0.3">
      <c r="A58" s="119"/>
      <c r="B58" s="37">
        <v>18</v>
      </c>
      <c r="C58" s="180">
        <v>46279</v>
      </c>
      <c r="D58" s="176" t="s">
        <v>59</v>
      </c>
      <c r="E58" s="178" t="s">
        <v>22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55</v>
      </c>
      <c r="S58" s="190"/>
      <c r="T58" s="190"/>
      <c r="U58" s="191"/>
    </row>
    <row r="59" spans="1:21" x14ac:dyDescent="0.3">
      <c r="A59" s="119"/>
      <c r="B59" s="37">
        <v>19</v>
      </c>
      <c r="C59" s="180">
        <v>46279</v>
      </c>
      <c r="D59" s="176" t="s">
        <v>59</v>
      </c>
      <c r="E59" s="178" t="s">
        <v>22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55</v>
      </c>
      <c r="S59" s="190"/>
      <c r="T59" s="190"/>
      <c r="U59" s="191"/>
    </row>
    <row r="60" spans="1:21" x14ac:dyDescent="0.3">
      <c r="A60" s="119"/>
      <c r="B60" s="37">
        <v>20</v>
      </c>
      <c r="C60" s="180">
        <v>46280</v>
      </c>
      <c r="D60" s="176" t="s">
        <v>59</v>
      </c>
      <c r="E60" s="178" t="s">
        <v>22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139</v>
      </c>
      <c r="R60" s="189" t="s">
        <v>55</v>
      </c>
      <c r="S60" s="190"/>
      <c r="T60" s="190"/>
      <c r="U60" s="191"/>
    </row>
    <row r="61" spans="1:21" x14ac:dyDescent="0.3">
      <c r="A61" s="119"/>
      <c r="B61" s="37">
        <v>21</v>
      </c>
      <c r="C61" s="180">
        <v>46281</v>
      </c>
      <c r="D61" s="176" t="s">
        <v>59</v>
      </c>
      <c r="E61" s="178" t="s">
        <v>22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139</v>
      </c>
      <c r="R61" s="189" t="s">
        <v>55</v>
      </c>
      <c r="S61" s="190"/>
      <c r="T61" s="190"/>
      <c r="U61" s="191"/>
    </row>
    <row r="62" spans="1:21" x14ac:dyDescent="0.3">
      <c r="A62" s="119"/>
      <c r="B62" s="37">
        <v>22</v>
      </c>
      <c r="C62" s="180">
        <v>46282</v>
      </c>
      <c r="D62" s="176" t="s">
        <v>59</v>
      </c>
      <c r="E62" s="178" t="s">
        <v>22</v>
      </c>
      <c r="F62" s="132"/>
      <c r="G62" s="126">
        <v>4</v>
      </c>
      <c r="H62" s="126">
        <v>4</v>
      </c>
      <c r="I62" s="126">
        <v>4</v>
      </c>
      <c r="J62" s="126">
        <v>4</v>
      </c>
      <c r="K62" s="126">
        <v>4</v>
      </c>
      <c r="L62" s="126">
        <v>4</v>
      </c>
      <c r="M62" s="126">
        <v>4</v>
      </c>
      <c r="N62" s="126">
        <v>4</v>
      </c>
      <c r="O62" s="126">
        <v>4</v>
      </c>
      <c r="P62" s="129">
        <v>100</v>
      </c>
      <c r="Q62" s="130" t="s">
        <v>139</v>
      </c>
      <c r="R62" s="189" t="s">
        <v>55</v>
      </c>
      <c r="S62" s="190"/>
      <c r="T62" s="190"/>
      <c r="U62" s="191"/>
    </row>
    <row r="63" spans="1:21" x14ac:dyDescent="0.3">
      <c r="A63" s="119"/>
      <c r="B63" s="37">
        <v>23</v>
      </c>
      <c r="C63" s="180">
        <v>46282</v>
      </c>
      <c r="D63" s="176" t="s">
        <v>59</v>
      </c>
      <c r="E63" s="178" t="s">
        <v>22</v>
      </c>
      <c r="F63" s="132"/>
      <c r="G63" s="126">
        <v>4</v>
      </c>
      <c r="H63" s="126">
        <v>4</v>
      </c>
      <c r="I63" s="126">
        <v>4</v>
      </c>
      <c r="J63" s="126">
        <v>4</v>
      </c>
      <c r="K63" s="126">
        <v>4</v>
      </c>
      <c r="L63" s="126">
        <v>4</v>
      </c>
      <c r="M63" s="126">
        <v>4</v>
      </c>
      <c r="N63" s="126">
        <v>4</v>
      </c>
      <c r="O63" s="126">
        <v>4</v>
      </c>
      <c r="P63" s="129">
        <v>100</v>
      </c>
      <c r="Q63" s="130" t="s">
        <v>139</v>
      </c>
      <c r="R63" s="189" t="s">
        <v>55</v>
      </c>
      <c r="S63" s="190"/>
      <c r="T63" s="190"/>
      <c r="U63" s="191"/>
    </row>
    <row r="64" spans="1:21" x14ac:dyDescent="0.3">
      <c r="A64" s="119"/>
      <c r="B64" s="37">
        <v>24</v>
      </c>
      <c r="C64" s="180">
        <v>46282</v>
      </c>
      <c r="D64" s="176" t="s">
        <v>59</v>
      </c>
      <c r="E64" s="178" t="s">
        <v>22</v>
      </c>
      <c r="F64" s="132"/>
      <c r="G64" s="126">
        <v>4</v>
      </c>
      <c r="H64" s="126">
        <v>4</v>
      </c>
      <c r="I64" s="126">
        <v>4</v>
      </c>
      <c r="J64" s="126">
        <v>4</v>
      </c>
      <c r="K64" s="126">
        <v>4</v>
      </c>
      <c r="L64" s="126">
        <v>4</v>
      </c>
      <c r="M64" s="126">
        <v>4</v>
      </c>
      <c r="N64" s="126">
        <v>4</v>
      </c>
      <c r="O64" s="126">
        <v>4</v>
      </c>
      <c r="P64" s="129">
        <v>100</v>
      </c>
      <c r="Q64" s="130" t="s">
        <v>139</v>
      </c>
      <c r="R64" s="189" t="s">
        <v>55</v>
      </c>
      <c r="S64" s="190"/>
      <c r="T64" s="190"/>
      <c r="U64" s="191"/>
    </row>
    <row r="65" spans="1:21" x14ac:dyDescent="0.3">
      <c r="A65" s="119"/>
      <c r="B65" s="37">
        <v>25</v>
      </c>
      <c r="C65" s="180">
        <v>46282</v>
      </c>
      <c r="D65" s="176" t="s">
        <v>59</v>
      </c>
      <c r="E65" s="178" t="s">
        <v>22</v>
      </c>
      <c r="F65" s="132"/>
      <c r="G65" s="126">
        <v>4</v>
      </c>
      <c r="H65" s="126">
        <v>4</v>
      </c>
      <c r="I65" s="126">
        <v>4</v>
      </c>
      <c r="J65" s="126">
        <v>4</v>
      </c>
      <c r="K65" s="126">
        <v>4</v>
      </c>
      <c r="L65" s="126">
        <v>4</v>
      </c>
      <c r="M65" s="126">
        <v>4</v>
      </c>
      <c r="N65" s="126">
        <v>4</v>
      </c>
      <c r="O65" s="126">
        <v>4</v>
      </c>
      <c r="P65" s="129">
        <v>100</v>
      </c>
      <c r="Q65" s="130" t="s">
        <v>139</v>
      </c>
      <c r="R65" s="189" t="s">
        <v>55</v>
      </c>
      <c r="S65" s="190"/>
      <c r="T65" s="190"/>
      <c r="U65" s="191"/>
    </row>
    <row r="66" spans="1:21" x14ac:dyDescent="0.3">
      <c r="A66" s="119"/>
      <c r="B66" s="37">
        <v>26</v>
      </c>
      <c r="C66" s="180">
        <v>46282</v>
      </c>
      <c r="D66" s="176" t="s">
        <v>59</v>
      </c>
      <c r="E66" s="178" t="s">
        <v>22</v>
      </c>
      <c r="F66" s="132"/>
      <c r="G66" s="126">
        <v>4</v>
      </c>
      <c r="H66" s="126">
        <v>4</v>
      </c>
      <c r="I66" s="126">
        <v>4</v>
      </c>
      <c r="J66" s="126">
        <v>4</v>
      </c>
      <c r="K66" s="126">
        <v>4</v>
      </c>
      <c r="L66" s="126">
        <v>4</v>
      </c>
      <c r="M66" s="126">
        <v>4</v>
      </c>
      <c r="N66" s="126">
        <v>4</v>
      </c>
      <c r="O66" s="126">
        <v>4</v>
      </c>
      <c r="P66" s="129">
        <v>100</v>
      </c>
      <c r="Q66" s="130" t="s">
        <v>139</v>
      </c>
      <c r="R66" s="189" t="s">
        <v>55</v>
      </c>
      <c r="S66" s="190"/>
      <c r="T66" s="190"/>
      <c r="U66" s="191"/>
    </row>
    <row r="67" spans="1:21" x14ac:dyDescent="0.3">
      <c r="A67" s="119"/>
      <c r="B67" s="37">
        <v>27</v>
      </c>
      <c r="C67" s="180">
        <v>46282</v>
      </c>
      <c r="D67" s="176" t="s">
        <v>59</v>
      </c>
      <c r="E67" s="178" t="s">
        <v>22</v>
      </c>
      <c r="F67" s="132"/>
      <c r="G67" s="126">
        <v>4</v>
      </c>
      <c r="H67" s="126">
        <v>4</v>
      </c>
      <c r="I67" s="126">
        <v>4</v>
      </c>
      <c r="J67" s="126">
        <v>4</v>
      </c>
      <c r="K67" s="126">
        <v>4</v>
      </c>
      <c r="L67" s="126">
        <v>4</v>
      </c>
      <c r="M67" s="126">
        <v>4</v>
      </c>
      <c r="N67" s="126">
        <v>4</v>
      </c>
      <c r="O67" s="126">
        <v>4</v>
      </c>
      <c r="P67" s="129">
        <v>100</v>
      </c>
      <c r="Q67" s="130" t="s">
        <v>139</v>
      </c>
      <c r="R67" s="189" t="s">
        <v>55</v>
      </c>
      <c r="S67" s="190"/>
      <c r="T67" s="190"/>
      <c r="U67" s="191"/>
    </row>
    <row r="68" spans="1:21" x14ac:dyDescent="0.3">
      <c r="A68" s="119"/>
      <c r="B68" s="37">
        <v>28</v>
      </c>
      <c r="C68" s="180">
        <v>46283</v>
      </c>
      <c r="D68" s="176" t="s">
        <v>59</v>
      </c>
      <c r="E68" s="178" t="s">
        <v>22</v>
      </c>
      <c r="F68" s="132"/>
      <c r="G68" s="126">
        <v>4</v>
      </c>
      <c r="H68" s="126">
        <v>4</v>
      </c>
      <c r="I68" s="126">
        <v>4</v>
      </c>
      <c r="J68" s="126">
        <v>4</v>
      </c>
      <c r="K68" s="126">
        <v>4</v>
      </c>
      <c r="L68" s="126">
        <v>4</v>
      </c>
      <c r="M68" s="126">
        <v>4</v>
      </c>
      <c r="N68" s="126">
        <v>4</v>
      </c>
      <c r="O68" s="126">
        <v>4</v>
      </c>
      <c r="P68" s="129">
        <v>100</v>
      </c>
      <c r="Q68" s="130" t="s">
        <v>139</v>
      </c>
      <c r="R68" s="189" t="s">
        <v>55</v>
      </c>
      <c r="S68" s="190"/>
      <c r="T68" s="190"/>
      <c r="U68" s="191"/>
    </row>
    <row r="69" spans="1:21" x14ac:dyDescent="0.3">
      <c r="A69" s="119"/>
      <c r="B69" s="37">
        <v>29</v>
      </c>
      <c r="C69" s="180">
        <v>46285</v>
      </c>
      <c r="D69" s="176" t="s">
        <v>59</v>
      </c>
      <c r="E69" s="178" t="s">
        <v>22</v>
      </c>
      <c r="F69" s="132"/>
      <c r="G69" s="126">
        <v>4</v>
      </c>
      <c r="H69" s="126">
        <v>4</v>
      </c>
      <c r="I69" s="126">
        <v>4</v>
      </c>
      <c r="J69" s="126">
        <v>4</v>
      </c>
      <c r="K69" s="126">
        <v>4</v>
      </c>
      <c r="L69" s="126">
        <v>4</v>
      </c>
      <c r="M69" s="126">
        <v>4</v>
      </c>
      <c r="N69" s="126">
        <v>4</v>
      </c>
      <c r="O69" s="126">
        <v>4</v>
      </c>
      <c r="P69" s="129">
        <v>100</v>
      </c>
      <c r="Q69" s="130" t="s">
        <v>139</v>
      </c>
      <c r="R69" s="189" t="s">
        <v>55</v>
      </c>
      <c r="S69" s="190"/>
      <c r="T69" s="190"/>
      <c r="U69" s="191"/>
    </row>
    <row r="70" spans="1:21" x14ac:dyDescent="0.3">
      <c r="A70" s="119"/>
      <c r="B70" s="37">
        <v>30</v>
      </c>
      <c r="C70" s="180">
        <v>46287</v>
      </c>
      <c r="D70" s="176" t="s">
        <v>59</v>
      </c>
      <c r="E70" s="178" t="s">
        <v>22</v>
      </c>
      <c r="F70" s="132"/>
      <c r="G70" s="126">
        <v>4</v>
      </c>
      <c r="H70" s="126">
        <v>4</v>
      </c>
      <c r="I70" s="126">
        <v>4</v>
      </c>
      <c r="J70" s="126">
        <v>4</v>
      </c>
      <c r="K70" s="126">
        <v>4</v>
      </c>
      <c r="L70" s="126">
        <v>4</v>
      </c>
      <c r="M70" s="126">
        <v>4</v>
      </c>
      <c r="N70" s="126">
        <v>4</v>
      </c>
      <c r="O70" s="126">
        <v>4</v>
      </c>
      <c r="P70" s="129">
        <v>100</v>
      </c>
      <c r="Q70" s="130" t="s">
        <v>139</v>
      </c>
      <c r="R70" s="189" t="s">
        <v>55</v>
      </c>
      <c r="S70" s="190"/>
      <c r="T70" s="190"/>
      <c r="U70" s="191"/>
    </row>
    <row r="71" spans="1:21" x14ac:dyDescent="0.3">
      <c r="A71" s="119"/>
      <c r="B71" s="37">
        <v>31</v>
      </c>
      <c r="C71" s="180">
        <v>46287</v>
      </c>
      <c r="D71" s="176" t="s">
        <v>59</v>
      </c>
      <c r="E71" s="178" t="s">
        <v>22</v>
      </c>
      <c r="F71" s="132"/>
      <c r="G71" s="126">
        <v>4</v>
      </c>
      <c r="H71" s="126">
        <v>4</v>
      </c>
      <c r="I71" s="126">
        <v>4</v>
      </c>
      <c r="J71" s="126">
        <v>4</v>
      </c>
      <c r="K71" s="126">
        <v>4</v>
      </c>
      <c r="L71" s="126">
        <v>4</v>
      </c>
      <c r="M71" s="126">
        <v>4</v>
      </c>
      <c r="N71" s="126">
        <v>4</v>
      </c>
      <c r="O71" s="126">
        <v>4</v>
      </c>
      <c r="P71" s="129">
        <v>100</v>
      </c>
      <c r="Q71" s="130" t="s">
        <v>139</v>
      </c>
      <c r="R71" s="189" t="s">
        <v>55</v>
      </c>
      <c r="S71" s="190"/>
      <c r="T71" s="190"/>
      <c r="U71" s="191"/>
    </row>
    <row r="72" spans="1:21" x14ac:dyDescent="0.3">
      <c r="A72" s="119"/>
      <c r="B72" s="37">
        <v>32</v>
      </c>
      <c r="C72" s="180">
        <v>46287</v>
      </c>
      <c r="D72" s="176" t="s">
        <v>59</v>
      </c>
      <c r="E72" s="178" t="s">
        <v>22</v>
      </c>
      <c r="F72" s="132"/>
      <c r="G72" s="126">
        <v>4</v>
      </c>
      <c r="H72" s="126">
        <v>4</v>
      </c>
      <c r="I72" s="126">
        <v>4</v>
      </c>
      <c r="J72" s="126">
        <v>4</v>
      </c>
      <c r="K72" s="126">
        <v>4</v>
      </c>
      <c r="L72" s="126">
        <v>4</v>
      </c>
      <c r="M72" s="126">
        <v>4</v>
      </c>
      <c r="N72" s="126">
        <v>4</v>
      </c>
      <c r="O72" s="126">
        <v>4</v>
      </c>
      <c r="P72" s="129">
        <v>100</v>
      </c>
      <c r="Q72" s="130" t="s">
        <v>139</v>
      </c>
      <c r="R72" s="189" t="s">
        <v>55</v>
      </c>
      <c r="S72" s="190"/>
      <c r="T72" s="190"/>
      <c r="U72" s="191"/>
    </row>
    <row r="73" spans="1:21" x14ac:dyDescent="0.3">
      <c r="A73" s="119"/>
      <c r="B73" s="37">
        <v>33</v>
      </c>
      <c r="C73" s="180">
        <v>46287</v>
      </c>
      <c r="D73" s="176" t="s">
        <v>59</v>
      </c>
      <c r="E73" s="178" t="s">
        <v>22</v>
      </c>
      <c r="F73" s="132"/>
      <c r="G73" s="126">
        <v>4</v>
      </c>
      <c r="H73" s="126">
        <v>4</v>
      </c>
      <c r="I73" s="126">
        <v>4</v>
      </c>
      <c r="J73" s="126">
        <v>4</v>
      </c>
      <c r="K73" s="126">
        <v>4</v>
      </c>
      <c r="L73" s="126">
        <v>4</v>
      </c>
      <c r="M73" s="126">
        <v>4</v>
      </c>
      <c r="N73" s="126">
        <v>4</v>
      </c>
      <c r="O73" s="126">
        <v>4</v>
      </c>
      <c r="P73" s="129">
        <v>100</v>
      </c>
      <c r="Q73" s="130" t="s">
        <v>139</v>
      </c>
      <c r="R73" s="189" t="s">
        <v>55</v>
      </c>
      <c r="S73" s="190"/>
      <c r="T73" s="190"/>
      <c r="U73" s="191"/>
    </row>
    <row r="74" spans="1:21" x14ac:dyDescent="0.3">
      <c r="A74" s="119"/>
      <c r="B74" s="37">
        <v>34</v>
      </c>
      <c r="C74" s="180">
        <v>46289</v>
      </c>
      <c r="D74" s="176" t="s">
        <v>59</v>
      </c>
      <c r="E74" s="178" t="s">
        <v>22</v>
      </c>
      <c r="F74" s="132"/>
      <c r="G74" s="126">
        <v>4</v>
      </c>
      <c r="H74" s="126">
        <v>4</v>
      </c>
      <c r="I74" s="126">
        <v>4</v>
      </c>
      <c r="J74" s="126">
        <v>4</v>
      </c>
      <c r="K74" s="126">
        <v>4</v>
      </c>
      <c r="L74" s="126">
        <v>4</v>
      </c>
      <c r="M74" s="126">
        <v>4</v>
      </c>
      <c r="N74" s="126">
        <v>4</v>
      </c>
      <c r="O74" s="126">
        <v>4</v>
      </c>
      <c r="P74" s="129">
        <v>100</v>
      </c>
      <c r="Q74" s="130" t="s">
        <v>139</v>
      </c>
      <c r="R74" s="189" t="s">
        <v>55</v>
      </c>
      <c r="S74" s="190"/>
      <c r="T74" s="190"/>
      <c r="U74" s="191"/>
    </row>
    <row r="75" spans="1:21" x14ac:dyDescent="0.3">
      <c r="A75" s="119"/>
      <c r="B75" s="37">
        <v>35</v>
      </c>
      <c r="C75" s="180">
        <v>46289</v>
      </c>
      <c r="D75" s="176" t="s">
        <v>59</v>
      </c>
      <c r="E75" s="178" t="s">
        <v>22</v>
      </c>
      <c r="F75" s="132"/>
      <c r="G75" s="126">
        <v>4</v>
      </c>
      <c r="H75" s="126">
        <v>4</v>
      </c>
      <c r="I75" s="126">
        <v>4</v>
      </c>
      <c r="J75" s="126">
        <v>4</v>
      </c>
      <c r="K75" s="126">
        <v>4</v>
      </c>
      <c r="L75" s="126">
        <v>4</v>
      </c>
      <c r="M75" s="126">
        <v>4</v>
      </c>
      <c r="N75" s="126">
        <v>4</v>
      </c>
      <c r="O75" s="126">
        <v>4</v>
      </c>
      <c r="P75" s="129">
        <v>100</v>
      </c>
      <c r="Q75" s="130" t="s">
        <v>139</v>
      </c>
      <c r="R75" s="189" t="s">
        <v>55</v>
      </c>
      <c r="S75" s="190"/>
      <c r="T75" s="190"/>
      <c r="U75" s="191"/>
    </row>
    <row r="76" spans="1:21" x14ac:dyDescent="0.3">
      <c r="A76" s="119"/>
      <c r="B76" s="37">
        <v>36</v>
      </c>
      <c r="C76" s="180">
        <v>46290</v>
      </c>
      <c r="D76" s="176" t="s">
        <v>59</v>
      </c>
      <c r="E76" s="178" t="s">
        <v>22</v>
      </c>
      <c r="F76" s="132"/>
      <c r="G76" s="126">
        <v>4</v>
      </c>
      <c r="H76" s="126">
        <v>4</v>
      </c>
      <c r="I76" s="126">
        <v>4</v>
      </c>
      <c r="J76" s="126">
        <v>4</v>
      </c>
      <c r="K76" s="126">
        <v>4</v>
      </c>
      <c r="L76" s="126">
        <v>4</v>
      </c>
      <c r="M76" s="126">
        <v>4</v>
      </c>
      <c r="N76" s="126">
        <v>4</v>
      </c>
      <c r="O76" s="126">
        <v>4</v>
      </c>
      <c r="P76" s="129">
        <v>100</v>
      </c>
      <c r="Q76" s="130" t="s">
        <v>139</v>
      </c>
      <c r="R76" s="189" t="s">
        <v>55</v>
      </c>
      <c r="S76" s="190"/>
      <c r="T76" s="190"/>
      <c r="U76" s="191"/>
    </row>
    <row r="77" spans="1:21" x14ac:dyDescent="0.3">
      <c r="A77" s="119"/>
      <c r="B77" s="37">
        <v>37</v>
      </c>
      <c r="C77" s="180">
        <v>46290</v>
      </c>
      <c r="D77" s="176" t="s">
        <v>59</v>
      </c>
      <c r="E77" s="178" t="s">
        <v>22</v>
      </c>
      <c r="F77" s="132"/>
      <c r="G77" s="126">
        <v>4</v>
      </c>
      <c r="H77" s="126">
        <v>4</v>
      </c>
      <c r="I77" s="126">
        <v>4</v>
      </c>
      <c r="J77" s="126">
        <v>4</v>
      </c>
      <c r="K77" s="126">
        <v>4</v>
      </c>
      <c r="L77" s="126">
        <v>4</v>
      </c>
      <c r="M77" s="126">
        <v>4</v>
      </c>
      <c r="N77" s="126">
        <v>4</v>
      </c>
      <c r="O77" s="126">
        <v>4</v>
      </c>
      <c r="P77" s="129">
        <v>100</v>
      </c>
      <c r="Q77" s="130" t="s">
        <v>139</v>
      </c>
      <c r="R77" s="189" t="s">
        <v>55</v>
      </c>
      <c r="S77" s="190"/>
      <c r="T77" s="190"/>
      <c r="U77" s="191"/>
    </row>
    <row r="78" spans="1:21" x14ac:dyDescent="0.3">
      <c r="A78" s="119"/>
      <c r="B78" s="37">
        <v>38</v>
      </c>
      <c r="C78" s="180">
        <v>46290</v>
      </c>
      <c r="D78" s="176" t="s">
        <v>59</v>
      </c>
      <c r="E78" s="178" t="s">
        <v>22</v>
      </c>
      <c r="F78" s="132"/>
      <c r="G78" s="126">
        <v>4</v>
      </c>
      <c r="H78" s="126">
        <v>4</v>
      </c>
      <c r="I78" s="126">
        <v>4</v>
      </c>
      <c r="J78" s="126">
        <v>4</v>
      </c>
      <c r="K78" s="126">
        <v>4</v>
      </c>
      <c r="L78" s="126">
        <v>4</v>
      </c>
      <c r="M78" s="126">
        <v>4</v>
      </c>
      <c r="N78" s="126">
        <v>4</v>
      </c>
      <c r="O78" s="126">
        <v>4</v>
      </c>
      <c r="P78" s="129">
        <v>100</v>
      </c>
      <c r="Q78" s="130" t="s">
        <v>139</v>
      </c>
      <c r="R78" s="189" t="s">
        <v>55</v>
      </c>
      <c r="S78" s="190"/>
      <c r="T78" s="190"/>
      <c r="U78" s="191"/>
    </row>
    <row r="79" spans="1:21" x14ac:dyDescent="0.3">
      <c r="A79" s="119"/>
      <c r="B79" s="37">
        <v>39</v>
      </c>
      <c r="C79" s="180">
        <v>46294</v>
      </c>
      <c r="D79" s="176" t="s">
        <v>59</v>
      </c>
      <c r="E79" s="178" t="s">
        <v>22</v>
      </c>
      <c r="F79" s="132"/>
      <c r="G79" s="126">
        <v>4</v>
      </c>
      <c r="H79" s="126">
        <v>4</v>
      </c>
      <c r="I79" s="126">
        <v>4</v>
      </c>
      <c r="J79" s="126">
        <v>4</v>
      </c>
      <c r="K79" s="126">
        <v>4</v>
      </c>
      <c r="L79" s="126">
        <v>4</v>
      </c>
      <c r="M79" s="126">
        <v>4</v>
      </c>
      <c r="N79" s="126">
        <v>4</v>
      </c>
      <c r="O79" s="126">
        <v>4</v>
      </c>
      <c r="P79" s="129">
        <v>100</v>
      </c>
      <c r="Q79" s="130" t="s">
        <v>139</v>
      </c>
      <c r="R79" s="189" t="s">
        <v>55</v>
      </c>
      <c r="S79" s="190"/>
      <c r="T79" s="190"/>
      <c r="U79" s="191"/>
    </row>
    <row r="80" spans="1:21" x14ac:dyDescent="0.3">
      <c r="A80" s="119"/>
      <c r="B80" s="37">
        <v>40</v>
      </c>
      <c r="C80" s="180">
        <v>46294</v>
      </c>
      <c r="D80" s="176" t="s">
        <v>59</v>
      </c>
      <c r="E80" s="178" t="s">
        <v>22</v>
      </c>
      <c r="F80" s="132"/>
      <c r="G80" s="126">
        <v>4</v>
      </c>
      <c r="H80" s="126">
        <v>4</v>
      </c>
      <c r="I80" s="126">
        <v>4</v>
      </c>
      <c r="J80" s="126">
        <v>4</v>
      </c>
      <c r="K80" s="126">
        <v>4</v>
      </c>
      <c r="L80" s="126">
        <v>4</v>
      </c>
      <c r="M80" s="126">
        <v>4</v>
      </c>
      <c r="N80" s="126">
        <v>4</v>
      </c>
      <c r="O80" s="126">
        <v>4</v>
      </c>
      <c r="P80" s="129">
        <v>100</v>
      </c>
      <c r="Q80" s="130" t="s">
        <v>139</v>
      </c>
      <c r="R80" s="189" t="s">
        <v>55</v>
      </c>
      <c r="S80" s="190"/>
      <c r="T80" s="190"/>
      <c r="U80" s="191"/>
    </row>
    <row r="81" spans="1:21" x14ac:dyDescent="0.3">
      <c r="A81" s="119"/>
      <c r="B81" s="37">
        <v>41</v>
      </c>
      <c r="C81" s="180">
        <v>46294</v>
      </c>
      <c r="D81" s="176" t="s">
        <v>59</v>
      </c>
      <c r="E81" s="178" t="s">
        <v>22</v>
      </c>
      <c r="F81" s="132"/>
      <c r="G81" s="126">
        <v>4</v>
      </c>
      <c r="H81" s="126">
        <v>4</v>
      </c>
      <c r="I81" s="126">
        <v>4</v>
      </c>
      <c r="J81" s="126">
        <v>4</v>
      </c>
      <c r="K81" s="126">
        <v>4</v>
      </c>
      <c r="L81" s="126">
        <v>4</v>
      </c>
      <c r="M81" s="126">
        <v>4</v>
      </c>
      <c r="N81" s="126">
        <v>4</v>
      </c>
      <c r="O81" s="126">
        <v>4</v>
      </c>
      <c r="P81" s="129">
        <v>100</v>
      </c>
      <c r="Q81" s="130" t="s">
        <v>139</v>
      </c>
      <c r="R81" s="189" t="s">
        <v>55</v>
      </c>
      <c r="S81" s="190"/>
      <c r="T81" s="190"/>
      <c r="U81" s="191"/>
    </row>
    <row r="82" spans="1:21" x14ac:dyDescent="0.3">
      <c r="A82" s="119"/>
      <c r="B82" s="37">
        <v>42</v>
      </c>
      <c r="C82" s="180">
        <v>46294</v>
      </c>
      <c r="D82" s="176" t="s">
        <v>59</v>
      </c>
      <c r="E82" s="178" t="s">
        <v>22</v>
      </c>
      <c r="F82" s="132"/>
      <c r="G82" s="126">
        <v>4</v>
      </c>
      <c r="H82" s="126">
        <v>4</v>
      </c>
      <c r="I82" s="126">
        <v>4</v>
      </c>
      <c r="J82" s="126">
        <v>4</v>
      </c>
      <c r="K82" s="126">
        <v>4</v>
      </c>
      <c r="L82" s="126">
        <v>4</v>
      </c>
      <c r="M82" s="126">
        <v>4</v>
      </c>
      <c r="N82" s="126">
        <v>4</v>
      </c>
      <c r="O82" s="126">
        <v>4</v>
      </c>
      <c r="P82" s="129">
        <v>100</v>
      </c>
      <c r="Q82" s="130" t="s">
        <v>139</v>
      </c>
      <c r="R82" s="189" t="s">
        <v>55</v>
      </c>
      <c r="S82" s="190"/>
      <c r="T82" s="190"/>
      <c r="U82" s="191"/>
    </row>
    <row r="83" spans="1:21" x14ac:dyDescent="0.3">
      <c r="A83" s="119"/>
      <c r="B83" s="37">
        <v>43</v>
      </c>
      <c r="C83" s="180">
        <v>46294</v>
      </c>
      <c r="D83" s="176" t="s">
        <v>59</v>
      </c>
      <c r="E83" s="178" t="s">
        <v>22</v>
      </c>
      <c r="F83" s="132"/>
      <c r="G83" s="126">
        <v>4</v>
      </c>
      <c r="H83" s="126">
        <v>4</v>
      </c>
      <c r="I83" s="126">
        <v>4</v>
      </c>
      <c r="J83" s="126">
        <v>4</v>
      </c>
      <c r="K83" s="126">
        <v>4</v>
      </c>
      <c r="L83" s="126">
        <v>4</v>
      </c>
      <c r="M83" s="126">
        <v>4</v>
      </c>
      <c r="N83" s="126">
        <v>4</v>
      </c>
      <c r="O83" s="126">
        <v>4</v>
      </c>
      <c r="P83" s="129">
        <v>100</v>
      </c>
      <c r="Q83" s="130" t="s">
        <v>139</v>
      </c>
      <c r="R83" s="189" t="s">
        <v>55</v>
      </c>
      <c r="S83" s="190"/>
      <c r="T83" s="190"/>
      <c r="U83" s="191"/>
    </row>
    <row r="84" spans="1:21" x14ac:dyDescent="0.3">
      <c r="A84" s="119"/>
      <c r="B84" s="37">
        <v>44</v>
      </c>
      <c r="C84" s="180">
        <v>46294</v>
      </c>
      <c r="D84" s="176" t="s">
        <v>59</v>
      </c>
      <c r="E84" s="178" t="s">
        <v>22</v>
      </c>
      <c r="F84" s="132"/>
      <c r="G84" s="126">
        <v>4</v>
      </c>
      <c r="H84" s="126">
        <v>4</v>
      </c>
      <c r="I84" s="126">
        <v>4</v>
      </c>
      <c r="J84" s="126">
        <v>4</v>
      </c>
      <c r="K84" s="126">
        <v>4</v>
      </c>
      <c r="L84" s="126">
        <v>4</v>
      </c>
      <c r="M84" s="126">
        <v>4</v>
      </c>
      <c r="N84" s="126">
        <v>4</v>
      </c>
      <c r="O84" s="126">
        <v>4</v>
      </c>
      <c r="P84" s="129">
        <v>100</v>
      </c>
      <c r="Q84" s="130" t="s">
        <v>139</v>
      </c>
      <c r="R84" s="189" t="s">
        <v>55</v>
      </c>
      <c r="S84" s="190"/>
      <c r="T84" s="190"/>
      <c r="U84" s="191"/>
    </row>
    <row r="85" spans="1:21" x14ac:dyDescent="0.3">
      <c r="A85" s="119"/>
      <c r="B85" s="37">
        <v>45</v>
      </c>
      <c r="C85" s="180">
        <v>46294</v>
      </c>
      <c r="D85" s="176" t="s">
        <v>59</v>
      </c>
      <c r="E85" s="178" t="s">
        <v>22</v>
      </c>
      <c r="F85" s="132"/>
      <c r="G85" s="126">
        <v>4</v>
      </c>
      <c r="H85" s="126">
        <v>4</v>
      </c>
      <c r="I85" s="126">
        <v>4</v>
      </c>
      <c r="J85" s="126">
        <v>4</v>
      </c>
      <c r="K85" s="126">
        <v>4</v>
      </c>
      <c r="L85" s="126">
        <v>4</v>
      </c>
      <c r="M85" s="126">
        <v>4</v>
      </c>
      <c r="N85" s="126">
        <v>4</v>
      </c>
      <c r="O85" s="126">
        <v>4</v>
      </c>
      <c r="P85" s="129">
        <v>100</v>
      </c>
      <c r="Q85" s="130" t="s">
        <v>139</v>
      </c>
      <c r="R85" s="189" t="s">
        <v>57</v>
      </c>
      <c r="S85" s="190"/>
      <c r="T85" s="190"/>
      <c r="U85" s="191"/>
    </row>
    <row r="86" spans="1:21" x14ac:dyDescent="0.3">
      <c r="A86" s="119"/>
      <c r="B86" s="37">
        <v>46</v>
      </c>
      <c r="C86" s="180">
        <v>46294</v>
      </c>
      <c r="D86" s="176" t="s">
        <v>59</v>
      </c>
      <c r="E86" s="178" t="s">
        <v>22</v>
      </c>
      <c r="F86" s="132"/>
      <c r="G86" s="126">
        <v>4</v>
      </c>
      <c r="H86" s="126">
        <v>4</v>
      </c>
      <c r="I86" s="126">
        <v>4</v>
      </c>
      <c r="J86" s="126">
        <v>4</v>
      </c>
      <c r="K86" s="126">
        <v>4</v>
      </c>
      <c r="L86" s="126">
        <v>4</v>
      </c>
      <c r="M86" s="126">
        <v>4</v>
      </c>
      <c r="N86" s="126">
        <v>4</v>
      </c>
      <c r="O86" s="126">
        <v>4</v>
      </c>
      <c r="P86" s="129">
        <v>100</v>
      </c>
      <c r="Q86" s="130" t="s">
        <v>139</v>
      </c>
      <c r="R86" s="189" t="s">
        <v>55</v>
      </c>
      <c r="S86" s="190"/>
      <c r="T86" s="190"/>
      <c r="U86" s="191"/>
    </row>
    <row r="87" spans="1:21" x14ac:dyDescent="0.3">
      <c r="A87" s="119"/>
      <c r="B87" s="37">
        <v>47</v>
      </c>
      <c r="C87" s="180">
        <v>46294</v>
      </c>
      <c r="D87" s="176" t="s">
        <v>59</v>
      </c>
      <c r="E87" s="178" t="s">
        <v>22</v>
      </c>
      <c r="F87" s="132"/>
      <c r="G87" s="126">
        <v>4</v>
      </c>
      <c r="H87" s="126">
        <v>4</v>
      </c>
      <c r="I87" s="126">
        <v>4</v>
      </c>
      <c r="J87" s="126">
        <v>4</v>
      </c>
      <c r="K87" s="126">
        <v>4</v>
      </c>
      <c r="L87" s="126">
        <v>4</v>
      </c>
      <c r="M87" s="126">
        <v>4</v>
      </c>
      <c r="N87" s="126">
        <v>4</v>
      </c>
      <c r="O87" s="126">
        <v>4</v>
      </c>
      <c r="P87" s="129">
        <v>100</v>
      </c>
      <c r="Q87" s="130" t="s">
        <v>139</v>
      </c>
      <c r="R87" s="189" t="s">
        <v>55</v>
      </c>
      <c r="S87" s="190"/>
      <c r="T87" s="190"/>
      <c r="U87" s="191"/>
    </row>
    <row r="88" spans="1:21" x14ac:dyDescent="0.3">
      <c r="A88" s="119"/>
      <c r="B88" s="37">
        <v>48</v>
      </c>
      <c r="C88" s="180">
        <v>46294</v>
      </c>
      <c r="D88" s="176" t="s">
        <v>59</v>
      </c>
      <c r="E88" s="178" t="s">
        <v>22</v>
      </c>
      <c r="F88" s="132"/>
      <c r="G88" s="126">
        <v>4</v>
      </c>
      <c r="H88" s="126">
        <v>4</v>
      </c>
      <c r="I88" s="126">
        <v>4</v>
      </c>
      <c r="J88" s="126">
        <v>4</v>
      </c>
      <c r="K88" s="126">
        <v>4</v>
      </c>
      <c r="L88" s="126">
        <v>4</v>
      </c>
      <c r="M88" s="126">
        <v>4</v>
      </c>
      <c r="N88" s="126">
        <v>4</v>
      </c>
      <c r="O88" s="126">
        <v>4</v>
      </c>
      <c r="P88" s="129">
        <v>100</v>
      </c>
      <c r="Q88" s="130" t="s">
        <v>139</v>
      </c>
      <c r="R88" s="189" t="s">
        <v>55</v>
      </c>
      <c r="S88" s="190"/>
      <c r="T88" s="190"/>
      <c r="U88" s="191"/>
    </row>
    <row r="89" spans="1:21" x14ac:dyDescent="0.3">
      <c r="A89" s="119"/>
      <c r="B89" s="37">
        <v>49</v>
      </c>
      <c r="C89" s="180">
        <v>46294</v>
      </c>
      <c r="D89" s="176" t="s">
        <v>59</v>
      </c>
      <c r="E89" s="178" t="s">
        <v>22</v>
      </c>
      <c r="F89" s="132"/>
      <c r="G89" s="126">
        <v>4</v>
      </c>
      <c r="H89" s="126">
        <v>4</v>
      </c>
      <c r="I89" s="126">
        <v>4</v>
      </c>
      <c r="J89" s="126">
        <v>4</v>
      </c>
      <c r="K89" s="126">
        <v>4</v>
      </c>
      <c r="L89" s="126">
        <v>4</v>
      </c>
      <c r="M89" s="126">
        <v>4</v>
      </c>
      <c r="N89" s="126">
        <v>4</v>
      </c>
      <c r="O89" s="126">
        <v>4</v>
      </c>
      <c r="P89" s="129">
        <v>100</v>
      </c>
      <c r="Q89" s="130" t="s">
        <v>139</v>
      </c>
      <c r="R89" s="189" t="s">
        <v>55</v>
      </c>
      <c r="S89" s="190"/>
      <c r="T89" s="190"/>
      <c r="U89" s="191"/>
    </row>
    <row r="90" spans="1:21" x14ac:dyDescent="0.3">
      <c r="A90" s="119"/>
      <c r="B90" s="37">
        <v>50</v>
      </c>
      <c r="C90" s="180">
        <v>46294</v>
      </c>
      <c r="D90" s="176" t="s">
        <v>59</v>
      </c>
      <c r="E90" s="178" t="s">
        <v>22</v>
      </c>
      <c r="F90" s="132"/>
      <c r="G90" s="126">
        <v>4</v>
      </c>
      <c r="H90" s="126">
        <v>4</v>
      </c>
      <c r="I90" s="126">
        <v>4</v>
      </c>
      <c r="J90" s="126">
        <v>4</v>
      </c>
      <c r="K90" s="126">
        <v>4</v>
      </c>
      <c r="L90" s="126">
        <v>4</v>
      </c>
      <c r="M90" s="126">
        <v>4</v>
      </c>
      <c r="N90" s="126">
        <v>4</v>
      </c>
      <c r="O90" s="126">
        <v>4</v>
      </c>
      <c r="P90" s="129">
        <v>100</v>
      </c>
      <c r="Q90" s="130" t="s">
        <v>139</v>
      </c>
      <c r="R90" s="189" t="s">
        <v>55</v>
      </c>
      <c r="S90" s="190"/>
      <c r="T90" s="190"/>
      <c r="U90" s="191"/>
    </row>
    <row r="91" spans="1:21" x14ac:dyDescent="0.3">
      <c r="A91" s="119"/>
      <c r="B91" s="37">
        <v>51</v>
      </c>
      <c r="C91" s="180">
        <v>46295</v>
      </c>
      <c r="D91" s="176" t="s">
        <v>59</v>
      </c>
      <c r="E91" s="178" t="s">
        <v>22</v>
      </c>
      <c r="F91" s="132"/>
      <c r="G91" s="126">
        <v>4</v>
      </c>
      <c r="H91" s="126">
        <v>4</v>
      </c>
      <c r="I91" s="126">
        <v>4</v>
      </c>
      <c r="J91" s="126">
        <v>4</v>
      </c>
      <c r="K91" s="126">
        <v>4</v>
      </c>
      <c r="L91" s="126">
        <v>4</v>
      </c>
      <c r="M91" s="126">
        <v>4</v>
      </c>
      <c r="N91" s="126">
        <v>4</v>
      </c>
      <c r="O91" s="126">
        <v>4</v>
      </c>
      <c r="P91" s="129">
        <v>100</v>
      </c>
      <c r="Q91" s="130" t="s">
        <v>139</v>
      </c>
      <c r="R91" s="189" t="s">
        <v>55</v>
      </c>
      <c r="S91" s="190"/>
      <c r="T91" s="190"/>
      <c r="U91" s="191"/>
    </row>
    <row r="92" spans="1:21" x14ac:dyDescent="0.3">
      <c r="A92" s="119"/>
      <c r="B92" s="37">
        <v>52</v>
      </c>
      <c r="C92" s="180">
        <v>46295</v>
      </c>
      <c r="D92" s="176" t="s">
        <v>59</v>
      </c>
      <c r="E92" s="178" t="s">
        <v>22</v>
      </c>
      <c r="F92" s="132"/>
      <c r="G92" s="126">
        <v>4</v>
      </c>
      <c r="H92" s="126">
        <v>4</v>
      </c>
      <c r="I92" s="126">
        <v>4</v>
      </c>
      <c r="J92" s="126">
        <v>4</v>
      </c>
      <c r="K92" s="126">
        <v>4</v>
      </c>
      <c r="L92" s="126">
        <v>4</v>
      </c>
      <c r="M92" s="126">
        <v>4</v>
      </c>
      <c r="N92" s="126">
        <v>4</v>
      </c>
      <c r="O92" s="126">
        <v>4</v>
      </c>
      <c r="P92" s="129">
        <v>100</v>
      </c>
      <c r="Q92" s="130" t="s">
        <v>139</v>
      </c>
      <c r="R92" s="189" t="s">
        <v>55</v>
      </c>
      <c r="S92" s="190"/>
      <c r="T92" s="190"/>
      <c r="U92" s="191"/>
    </row>
    <row r="93" spans="1:21" x14ac:dyDescent="0.3">
      <c r="A93" s="119"/>
      <c r="B93" s="37">
        <v>53</v>
      </c>
      <c r="C93" s="180">
        <v>46295</v>
      </c>
      <c r="D93" s="176" t="s">
        <v>59</v>
      </c>
      <c r="E93" s="178" t="s">
        <v>22</v>
      </c>
      <c r="F93" s="132"/>
      <c r="G93" s="126">
        <v>4</v>
      </c>
      <c r="H93" s="126">
        <v>4</v>
      </c>
      <c r="I93" s="126">
        <v>4</v>
      </c>
      <c r="J93" s="126">
        <v>4</v>
      </c>
      <c r="K93" s="126">
        <v>4</v>
      </c>
      <c r="L93" s="126">
        <v>4</v>
      </c>
      <c r="M93" s="126">
        <v>4</v>
      </c>
      <c r="N93" s="126">
        <v>4</v>
      </c>
      <c r="O93" s="126">
        <v>4</v>
      </c>
      <c r="P93" s="129">
        <v>100</v>
      </c>
      <c r="Q93" s="130" t="s">
        <v>139</v>
      </c>
      <c r="R93" s="189" t="s">
        <v>55</v>
      </c>
      <c r="S93" s="190"/>
      <c r="T93" s="190"/>
      <c r="U93" s="191"/>
    </row>
    <row r="94" spans="1:21" x14ac:dyDescent="0.3">
      <c r="A94" s="119"/>
      <c r="B94" s="37">
        <v>54</v>
      </c>
      <c r="C94" s="180">
        <v>46295</v>
      </c>
      <c r="D94" s="176" t="s">
        <v>59</v>
      </c>
      <c r="E94" s="178" t="s">
        <v>22</v>
      </c>
      <c r="F94" s="132"/>
      <c r="G94" s="126">
        <v>4</v>
      </c>
      <c r="H94" s="126">
        <v>4</v>
      </c>
      <c r="I94" s="126">
        <v>4</v>
      </c>
      <c r="J94" s="126">
        <v>4</v>
      </c>
      <c r="K94" s="126">
        <v>4</v>
      </c>
      <c r="L94" s="126">
        <v>4</v>
      </c>
      <c r="M94" s="126">
        <v>4</v>
      </c>
      <c r="N94" s="126">
        <v>4</v>
      </c>
      <c r="O94" s="126">
        <v>4</v>
      </c>
      <c r="P94" s="129">
        <v>100</v>
      </c>
      <c r="Q94" s="130" t="s">
        <v>139</v>
      </c>
      <c r="R94" s="189" t="s">
        <v>55</v>
      </c>
      <c r="S94" s="190"/>
      <c r="T94" s="190"/>
      <c r="U94" s="191"/>
    </row>
    <row r="95" spans="1:21" x14ac:dyDescent="0.3">
      <c r="A95" s="119"/>
      <c r="B95" s="37">
        <v>55</v>
      </c>
      <c r="C95" s="180">
        <v>46295</v>
      </c>
      <c r="D95" s="176" t="s">
        <v>59</v>
      </c>
      <c r="E95" s="178" t="s">
        <v>22</v>
      </c>
      <c r="F95" s="132"/>
      <c r="G95" s="126">
        <v>4</v>
      </c>
      <c r="H95" s="126">
        <v>4</v>
      </c>
      <c r="I95" s="126">
        <v>4</v>
      </c>
      <c r="J95" s="126">
        <v>4</v>
      </c>
      <c r="K95" s="126">
        <v>4</v>
      </c>
      <c r="L95" s="126">
        <v>4</v>
      </c>
      <c r="M95" s="126">
        <v>4</v>
      </c>
      <c r="N95" s="126">
        <v>4</v>
      </c>
      <c r="O95" s="126">
        <v>4</v>
      </c>
      <c r="P95" s="129">
        <v>100</v>
      </c>
      <c r="Q95" s="130" t="s">
        <v>139</v>
      </c>
      <c r="R95" s="189" t="s">
        <v>55</v>
      </c>
      <c r="S95" s="190"/>
      <c r="T95" s="190"/>
      <c r="U95" s="191"/>
    </row>
    <row r="96" spans="1:21" x14ac:dyDescent="0.3">
      <c r="A96" s="119"/>
      <c r="B96" s="37">
        <v>56</v>
      </c>
      <c r="C96" s="180">
        <v>46295</v>
      </c>
      <c r="D96" s="176" t="s">
        <v>59</v>
      </c>
      <c r="E96" s="178" t="s">
        <v>22</v>
      </c>
      <c r="F96" s="132"/>
      <c r="G96" s="126">
        <v>4</v>
      </c>
      <c r="H96" s="126">
        <v>4</v>
      </c>
      <c r="I96" s="126">
        <v>4</v>
      </c>
      <c r="J96" s="126">
        <v>4</v>
      </c>
      <c r="K96" s="126">
        <v>4</v>
      </c>
      <c r="L96" s="126">
        <v>4</v>
      </c>
      <c r="M96" s="126">
        <v>4</v>
      </c>
      <c r="N96" s="126">
        <v>4</v>
      </c>
      <c r="O96" s="126">
        <v>4</v>
      </c>
      <c r="P96" s="129">
        <v>100</v>
      </c>
      <c r="Q96" s="130" t="s">
        <v>139</v>
      </c>
      <c r="R96" s="189" t="s">
        <v>55</v>
      </c>
      <c r="S96" s="190"/>
      <c r="T96" s="190"/>
      <c r="U96" s="191"/>
    </row>
    <row r="97" spans="1:21" x14ac:dyDescent="0.3">
      <c r="A97" s="119"/>
      <c r="B97" s="37">
        <v>57</v>
      </c>
      <c r="C97" s="180">
        <v>46295</v>
      </c>
      <c r="D97" s="176" t="s">
        <v>59</v>
      </c>
      <c r="E97" s="178" t="s">
        <v>22</v>
      </c>
      <c r="F97" s="132"/>
      <c r="G97" s="126">
        <v>4</v>
      </c>
      <c r="H97" s="126">
        <v>4</v>
      </c>
      <c r="I97" s="126">
        <v>4</v>
      </c>
      <c r="J97" s="126">
        <v>4</v>
      </c>
      <c r="K97" s="126">
        <v>4</v>
      </c>
      <c r="L97" s="126">
        <v>4</v>
      </c>
      <c r="M97" s="126">
        <v>4</v>
      </c>
      <c r="N97" s="126">
        <v>4</v>
      </c>
      <c r="O97" s="126">
        <v>4</v>
      </c>
      <c r="P97" s="129">
        <v>100</v>
      </c>
      <c r="Q97" s="130" t="s">
        <v>139</v>
      </c>
      <c r="R97" s="189" t="s">
        <v>55</v>
      </c>
      <c r="S97" s="190"/>
      <c r="T97" s="190"/>
      <c r="U97" s="191"/>
    </row>
    <row r="98" spans="1:21" x14ac:dyDescent="0.3">
      <c r="A98" s="119"/>
      <c r="B98" s="37">
        <v>58</v>
      </c>
      <c r="C98" s="180">
        <v>46295</v>
      </c>
      <c r="D98" s="176" t="s">
        <v>59</v>
      </c>
      <c r="E98" s="178" t="s">
        <v>22</v>
      </c>
      <c r="F98" s="132"/>
      <c r="G98" s="126">
        <v>4</v>
      </c>
      <c r="H98" s="126">
        <v>4</v>
      </c>
      <c r="I98" s="126">
        <v>4</v>
      </c>
      <c r="J98" s="126">
        <v>4</v>
      </c>
      <c r="K98" s="126">
        <v>4</v>
      </c>
      <c r="L98" s="126">
        <v>4</v>
      </c>
      <c r="M98" s="126">
        <v>4</v>
      </c>
      <c r="N98" s="126">
        <v>4</v>
      </c>
      <c r="O98" s="126">
        <v>4</v>
      </c>
      <c r="P98" s="129">
        <v>100</v>
      </c>
      <c r="Q98" s="130" t="s">
        <v>139</v>
      </c>
      <c r="R98" s="189" t="s">
        <v>55</v>
      </c>
      <c r="S98" s="190"/>
      <c r="T98" s="190"/>
      <c r="U98" s="191"/>
    </row>
    <row r="99" spans="1:21" x14ac:dyDescent="0.3">
      <c r="A99" s="119"/>
      <c r="B99" s="37">
        <v>59</v>
      </c>
      <c r="C99" s="180">
        <v>46295</v>
      </c>
      <c r="D99" s="176" t="s">
        <v>59</v>
      </c>
      <c r="E99" s="178" t="s">
        <v>22</v>
      </c>
      <c r="F99" s="132"/>
      <c r="G99" s="126">
        <v>4</v>
      </c>
      <c r="H99" s="126">
        <v>4</v>
      </c>
      <c r="I99" s="126">
        <v>4</v>
      </c>
      <c r="J99" s="126">
        <v>4</v>
      </c>
      <c r="K99" s="126">
        <v>4</v>
      </c>
      <c r="L99" s="126">
        <v>4</v>
      </c>
      <c r="M99" s="126">
        <v>4</v>
      </c>
      <c r="N99" s="126">
        <v>4</v>
      </c>
      <c r="O99" s="126">
        <v>4</v>
      </c>
      <c r="P99" s="129">
        <v>100</v>
      </c>
      <c r="Q99" s="130" t="s">
        <v>139</v>
      </c>
      <c r="R99" s="189" t="s">
        <v>55</v>
      </c>
      <c r="S99" s="190"/>
      <c r="T99" s="190"/>
      <c r="U99" s="191"/>
    </row>
    <row r="100" spans="1:21" x14ac:dyDescent="0.3">
      <c r="A100" s="119"/>
      <c r="B100" s="37">
        <v>60</v>
      </c>
      <c r="C100" s="180">
        <v>46295</v>
      </c>
      <c r="D100" s="176" t="s">
        <v>59</v>
      </c>
      <c r="E100" s="178" t="s">
        <v>22</v>
      </c>
      <c r="F100" s="132"/>
      <c r="G100" s="126">
        <v>4</v>
      </c>
      <c r="H100" s="126">
        <v>4</v>
      </c>
      <c r="I100" s="126">
        <v>4</v>
      </c>
      <c r="J100" s="126">
        <v>4</v>
      </c>
      <c r="K100" s="126">
        <v>4</v>
      </c>
      <c r="L100" s="126">
        <v>4</v>
      </c>
      <c r="M100" s="126">
        <v>4</v>
      </c>
      <c r="N100" s="126">
        <v>4</v>
      </c>
      <c r="O100" s="126">
        <v>4</v>
      </c>
      <c r="P100" s="129">
        <v>100</v>
      </c>
      <c r="Q100" s="130" t="s">
        <v>139</v>
      </c>
      <c r="R100" s="189" t="s">
        <v>55</v>
      </c>
      <c r="S100" s="190"/>
      <c r="T100" s="190"/>
      <c r="U100" s="191"/>
    </row>
    <row r="101" spans="1:21" x14ac:dyDescent="0.3">
      <c r="A101" s="119"/>
      <c r="B101" s="37">
        <v>61</v>
      </c>
      <c r="C101" s="180">
        <v>46295</v>
      </c>
      <c r="D101" s="176" t="s">
        <v>59</v>
      </c>
      <c r="E101" s="178" t="s">
        <v>22</v>
      </c>
      <c r="F101" s="132"/>
      <c r="G101" s="126">
        <v>4</v>
      </c>
      <c r="H101" s="126">
        <v>4</v>
      </c>
      <c r="I101" s="126">
        <v>4</v>
      </c>
      <c r="J101" s="126">
        <v>4</v>
      </c>
      <c r="K101" s="126">
        <v>4</v>
      </c>
      <c r="L101" s="126">
        <v>4</v>
      </c>
      <c r="M101" s="126">
        <v>4</v>
      </c>
      <c r="N101" s="126">
        <v>4</v>
      </c>
      <c r="O101" s="126">
        <v>4</v>
      </c>
      <c r="P101" s="129">
        <v>100</v>
      </c>
      <c r="Q101" s="130" t="s">
        <v>139</v>
      </c>
      <c r="R101" s="189" t="s">
        <v>55</v>
      </c>
      <c r="S101" s="190"/>
      <c r="T101" s="190"/>
      <c r="U101" s="191"/>
    </row>
    <row r="102" spans="1:21" ht="14.4" customHeight="1" x14ac:dyDescent="0.3">
      <c r="A102" s="119"/>
      <c r="B102" s="37">
        <v>62</v>
      </c>
      <c r="C102" s="180">
        <v>46295</v>
      </c>
      <c r="D102" s="176" t="s">
        <v>59</v>
      </c>
      <c r="E102" s="178" t="s">
        <v>22</v>
      </c>
      <c r="F102" s="132"/>
      <c r="G102" s="126">
        <v>4</v>
      </c>
      <c r="H102" s="126">
        <v>4</v>
      </c>
      <c r="I102" s="126">
        <v>4</v>
      </c>
      <c r="J102" s="126">
        <v>4</v>
      </c>
      <c r="K102" s="126">
        <v>4</v>
      </c>
      <c r="L102" s="126">
        <v>4</v>
      </c>
      <c r="M102" s="126">
        <v>4</v>
      </c>
      <c r="N102" s="126">
        <v>4</v>
      </c>
      <c r="O102" s="126">
        <v>4</v>
      </c>
      <c r="P102" s="129">
        <v>100</v>
      </c>
      <c r="Q102" s="130" t="s">
        <v>139</v>
      </c>
      <c r="R102" s="189" t="s">
        <v>55</v>
      </c>
      <c r="S102" s="190"/>
      <c r="T102" s="190"/>
      <c r="U102" s="191"/>
    </row>
    <row r="103" spans="1:21" ht="14.4" customHeight="1" x14ac:dyDescent="0.3">
      <c r="A103" s="119"/>
      <c r="B103" s="37">
        <v>63</v>
      </c>
      <c r="C103" s="180">
        <v>46295</v>
      </c>
      <c r="D103" s="176" t="s">
        <v>59</v>
      </c>
      <c r="E103" s="178" t="s">
        <v>22</v>
      </c>
      <c r="F103" s="132"/>
      <c r="G103" s="126">
        <v>4</v>
      </c>
      <c r="H103" s="126">
        <v>4</v>
      </c>
      <c r="I103" s="126">
        <v>4</v>
      </c>
      <c r="J103" s="126">
        <v>4</v>
      </c>
      <c r="K103" s="126">
        <v>4</v>
      </c>
      <c r="L103" s="126">
        <v>4</v>
      </c>
      <c r="M103" s="126">
        <v>4</v>
      </c>
      <c r="N103" s="126">
        <v>4</v>
      </c>
      <c r="O103" s="126">
        <v>4</v>
      </c>
      <c r="P103" s="129">
        <v>100</v>
      </c>
      <c r="Q103" s="130" t="s">
        <v>139</v>
      </c>
      <c r="R103" s="189" t="s">
        <v>55</v>
      </c>
      <c r="S103" s="190"/>
      <c r="T103" s="190"/>
      <c r="U103" s="191"/>
    </row>
    <row r="104" spans="1:21" x14ac:dyDescent="0.3">
      <c r="A104" s="119"/>
      <c r="B104" s="37">
        <v>64</v>
      </c>
      <c r="C104" s="180">
        <v>46295</v>
      </c>
      <c r="D104" s="176" t="s">
        <v>59</v>
      </c>
      <c r="E104" s="178" t="s">
        <v>22</v>
      </c>
      <c r="F104" s="132"/>
      <c r="G104" s="126">
        <v>4</v>
      </c>
      <c r="H104" s="126">
        <v>4</v>
      </c>
      <c r="I104" s="126">
        <v>4</v>
      </c>
      <c r="J104" s="126">
        <v>4</v>
      </c>
      <c r="K104" s="126">
        <v>4</v>
      </c>
      <c r="L104" s="126">
        <v>4</v>
      </c>
      <c r="M104" s="126">
        <v>4</v>
      </c>
      <c r="N104" s="126">
        <v>4</v>
      </c>
      <c r="O104" s="126">
        <v>4</v>
      </c>
      <c r="P104" s="129">
        <v>100</v>
      </c>
      <c r="Q104" s="130" t="s">
        <v>139</v>
      </c>
      <c r="R104" s="189" t="s">
        <v>60</v>
      </c>
      <c r="S104" s="190"/>
      <c r="T104" s="190"/>
      <c r="U104" s="191"/>
    </row>
    <row r="105" spans="1:21" x14ac:dyDescent="0.3">
      <c r="A105" s="119"/>
      <c r="B105" s="37"/>
      <c r="C105" s="136"/>
      <c r="D105" s="127"/>
      <c r="E105" s="131"/>
      <c r="F105" s="132"/>
      <c r="G105" s="126"/>
      <c r="H105" s="126"/>
      <c r="I105" s="126"/>
      <c r="J105" s="126"/>
      <c r="K105" s="126"/>
      <c r="L105" s="126"/>
      <c r="M105" s="126"/>
      <c r="N105" s="126"/>
      <c r="O105" s="126"/>
      <c r="P105" s="129"/>
      <c r="Q105" s="130"/>
      <c r="R105" s="189"/>
      <c r="S105" s="190"/>
      <c r="T105" s="190"/>
      <c r="U105" s="191"/>
    </row>
    <row r="106" spans="1:21" x14ac:dyDescent="0.3">
      <c r="A106" s="119"/>
      <c r="B106" s="37"/>
      <c r="C106" s="136"/>
      <c r="D106" s="127"/>
      <c r="E106" s="131"/>
      <c r="F106" s="132"/>
      <c r="G106" s="126"/>
      <c r="H106" s="126"/>
      <c r="I106" s="126"/>
      <c r="J106" s="126"/>
      <c r="K106" s="126"/>
      <c r="L106" s="126"/>
      <c r="M106" s="126"/>
      <c r="N106" s="126"/>
      <c r="O106" s="126"/>
      <c r="P106" s="129"/>
      <c r="Q106" s="130"/>
      <c r="R106" s="189"/>
      <c r="S106" s="190"/>
      <c r="T106" s="190"/>
      <c r="U106" s="191"/>
    </row>
    <row r="107" spans="1:21" x14ac:dyDescent="0.3">
      <c r="A107" s="119"/>
      <c r="B107" s="37"/>
      <c r="C107" s="136"/>
      <c r="D107" s="127"/>
      <c r="E107" s="131"/>
      <c r="F107" s="132"/>
      <c r="G107" s="126"/>
      <c r="H107" s="126"/>
      <c r="I107" s="126"/>
      <c r="J107" s="126"/>
      <c r="K107" s="126"/>
      <c r="L107" s="126"/>
      <c r="M107" s="126"/>
      <c r="N107" s="126"/>
      <c r="O107" s="126"/>
      <c r="P107" s="129"/>
      <c r="Q107" s="130"/>
      <c r="R107" s="189"/>
      <c r="S107" s="190"/>
      <c r="T107" s="190"/>
      <c r="U107" s="191"/>
    </row>
    <row r="108" spans="1:21" x14ac:dyDescent="0.3">
      <c r="A108" s="119"/>
      <c r="B108" s="37"/>
      <c r="C108" s="136"/>
      <c r="D108" s="127"/>
      <c r="E108" s="131"/>
      <c r="F108" s="132"/>
      <c r="G108" s="126"/>
      <c r="H108" s="126"/>
      <c r="I108" s="126"/>
      <c r="J108" s="126"/>
      <c r="K108" s="126"/>
      <c r="L108" s="126"/>
      <c r="M108" s="126"/>
      <c r="N108" s="126"/>
      <c r="O108" s="126"/>
      <c r="P108" s="129"/>
      <c r="Q108" s="130"/>
      <c r="R108" s="189"/>
      <c r="S108" s="190"/>
      <c r="T108" s="190"/>
      <c r="U108" s="191"/>
    </row>
    <row r="109" spans="1:21" x14ac:dyDescent="0.3">
      <c r="A109" s="119"/>
      <c r="B109" s="37"/>
      <c r="C109" s="136"/>
      <c r="D109" s="127"/>
      <c r="E109" s="131"/>
      <c r="F109" s="132"/>
      <c r="G109" s="126"/>
      <c r="H109" s="126"/>
      <c r="I109" s="126"/>
      <c r="J109" s="126"/>
      <c r="K109" s="126"/>
      <c r="L109" s="126"/>
      <c r="M109" s="126"/>
      <c r="N109" s="126"/>
      <c r="O109" s="126"/>
      <c r="P109" s="129"/>
      <c r="Q109" s="130"/>
      <c r="R109" s="189"/>
      <c r="S109" s="190"/>
      <c r="T109" s="190"/>
      <c r="U109" s="191"/>
    </row>
    <row r="110" spans="1:21" x14ac:dyDescent="0.3">
      <c r="A110" s="119"/>
      <c r="B110" s="37"/>
      <c r="C110" s="136"/>
      <c r="D110" s="127"/>
      <c r="E110" s="131"/>
      <c r="F110" s="132"/>
      <c r="G110" s="126"/>
      <c r="H110" s="126"/>
      <c r="I110" s="126"/>
      <c r="J110" s="126"/>
      <c r="K110" s="126"/>
      <c r="L110" s="126"/>
      <c r="M110" s="126"/>
      <c r="N110" s="126"/>
      <c r="O110" s="126"/>
      <c r="P110" s="129"/>
      <c r="Q110" s="130"/>
      <c r="R110" s="189"/>
      <c r="S110" s="190"/>
      <c r="T110" s="190"/>
      <c r="U110" s="191"/>
    </row>
    <row r="111" spans="1:21" x14ac:dyDescent="0.3">
      <c r="A111" s="119"/>
      <c r="B111" s="37"/>
      <c r="C111" s="136"/>
      <c r="D111" s="127"/>
      <c r="E111" s="131"/>
      <c r="F111" s="132"/>
      <c r="G111" s="126"/>
      <c r="H111" s="126"/>
      <c r="I111" s="126"/>
      <c r="J111" s="126"/>
      <c r="K111" s="126"/>
      <c r="L111" s="126"/>
      <c r="M111" s="126"/>
      <c r="N111" s="126"/>
      <c r="O111" s="126"/>
      <c r="P111" s="129"/>
      <c r="Q111" s="130"/>
      <c r="R111" s="189"/>
      <c r="S111" s="190"/>
      <c r="T111" s="190"/>
      <c r="U111" s="191"/>
    </row>
    <row r="112" spans="1:21" x14ac:dyDescent="0.3">
      <c r="A112" s="119"/>
      <c r="B112" s="37"/>
      <c r="C112" s="136"/>
      <c r="D112" s="127"/>
      <c r="E112" s="131"/>
      <c r="F112" s="132"/>
      <c r="G112" s="126"/>
      <c r="H112" s="126"/>
      <c r="I112" s="126"/>
      <c r="J112" s="126"/>
      <c r="K112" s="126"/>
      <c r="L112" s="126"/>
      <c r="M112" s="126"/>
      <c r="N112" s="126"/>
      <c r="O112" s="126"/>
      <c r="P112" s="129"/>
      <c r="Q112" s="130"/>
      <c r="R112" s="189"/>
      <c r="S112" s="190"/>
      <c r="T112" s="190"/>
      <c r="U112" s="191"/>
    </row>
    <row r="113" spans="1:21" x14ac:dyDescent="0.3">
      <c r="A113" s="119"/>
      <c r="B113" s="37"/>
      <c r="C113" s="136"/>
      <c r="D113" s="127"/>
      <c r="E113" s="131"/>
      <c r="F113" s="132"/>
      <c r="G113" s="126"/>
      <c r="H113" s="126"/>
      <c r="I113" s="126"/>
      <c r="J113" s="126"/>
      <c r="K113" s="126"/>
      <c r="L113" s="126"/>
      <c r="M113" s="126"/>
      <c r="N113" s="126"/>
      <c r="O113" s="126"/>
      <c r="P113" s="129"/>
      <c r="Q113" s="130"/>
      <c r="R113" s="189"/>
      <c r="S113" s="190"/>
      <c r="T113" s="190"/>
      <c r="U113" s="191"/>
    </row>
    <row r="114" spans="1:21" x14ac:dyDescent="0.3">
      <c r="A114" s="119"/>
      <c r="B114" s="37"/>
      <c r="C114" s="136"/>
      <c r="D114" s="127"/>
      <c r="E114" s="131"/>
      <c r="F114" s="132"/>
      <c r="G114" s="126"/>
      <c r="H114" s="126"/>
      <c r="I114" s="126"/>
      <c r="J114" s="126"/>
      <c r="K114" s="126"/>
      <c r="L114" s="126"/>
      <c r="M114" s="126"/>
      <c r="N114" s="126"/>
      <c r="O114" s="126"/>
      <c r="P114" s="129"/>
      <c r="Q114" s="130"/>
      <c r="R114" s="189"/>
      <c r="S114" s="190"/>
      <c r="T114" s="190"/>
      <c r="U114" s="191"/>
    </row>
    <row r="115" spans="1:21" x14ac:dyDescent="0.3">
      <c r="A115" s="119"/>
      <c r="B115" s="37"/>
      <c r="C115" s="136"/>
      <c r="D115" s="127"/>
      <c r="E115" s="131"/>
      <c r="F115" s="132"/>
      <c r="G115" s="126"/>
      <c r="H115" s="126"/>
      <c r="I115" s="126"/>
      <c r="J115" s="126"/>
      <c r="K115" s="126"/>
      <c r="L115" s="126"/>
      <c r="M115" s="126"/>
      <c r="N115" s="126"/>
      <c r="O115" s="126"/>
      <c r="P115" s="129"/>
      <c r="Q115" s="130"/>
      <c r="R115" s="189"/>
      <c r="S115" s="190"/>
      <c r="T115" s="190"/>
      <c r="U115" s="191"/>
    </row>
    <row r="116" spans="1:21" x14ac:dyDescent="0.3">
      <c r="A116" s="119"/>
      <c r="B116" s="37"/>
      <c r="C116" s="136"/>
      <c r="D116" s="127"/>
      <c r="E116" s="131"/>
      <c r="F116" s="132"/>
      <c r="G116" s="126"/>
      <c r="H116" s="126"/>
      <c r="I116" s="126"/>
      <c r="J116" s="126"/>
      <c r="K116" s="126"/>
      <c r="L116" s="126"/>
      <c r="M116" s="126"/>
      <c r="N116" s="126"/>
      <c r="O116" s="126"/>
      <c r="P116" s="129"/>
      <c r="Q116" s="130"/>
      <c r="R116" s="189"/>
      <c r="S116" s="190"/>
      <c r="T116" s="190"/>
      <c r="U116" s="191"/>
    </row>
    <row r="117" spans="1:21" x14ac:dyDescent="0.3">
      <c r="A117" s="119"/>
      <c r="B117" s="37"/>
      <c r="C117" s="136"/>
      <c r="D117" s="127"/>
      <c r="E117" s="131"/>
      <c r="F117" s="132"/>
      <c r="G117" s="126"/>
      <c r="H117" s="126"/>
      <c r="I117" s="126"/>
      <c r="J117" s="126"/>
      <c r="K117" s="126"/>
      <c r="L117" s="126"/>
      <c r="M117" s="126"/>
      <c r="N117" s="126"/>
      <c r="O117" s="126"/>
      <c r="P117" s="129"/>
      <c r="Q117" s="130"/>
      <c r="R117" s="189"/>
      <c r="S117" s="190"/>
      <c r="T117" s="190"/>
      <c r="U117" s="191"/>
    </row>
    <row r="118" spans="1:21" x14ac:dyDescent="0.3">
      <c r="A118" s="119"/>
      <c r="B118" s="37"/>
      <c r="C118" s="136"/>
      <c r="D118" s="127"/>
      <c r="E118" s="131"/>
      <c r="F118" s="132"/>
      <c r="G118" s="126"/>
      <c r="H118" s="126"/>
      <c r="I118" s="126"/>
      <c r="J118" s="126"/>
      <c r="K118" s="126"/>
      <c r="L118" s="126"/>
      <c r="M118" s="126"/>
      <c r="N118" s="126"/>
      <c r="O118" s="126"/>
      <c r="P118" s="129"/>
      <c r="Q118" s="130"/>
      <c r="R118" s="189"/>
      <c r="S118" s="190"/>
      <c r="T118" s="190"/>
      <c r="U118" s="191"/>
    </row>
    <row r="119" spans="1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1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1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1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1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1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1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1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1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1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256</v>
      </c>
      <c r="H128" s="39">
        <f t="shared" si="0"/>
        <v>256</v>
      </c>
      <c r="I128" s="39">
        <f t="shared" si="0"/>
        <v>256</v>
      </c>
      <c r="J128" s="39">
        <f t="shared" si="0"/>
        <v>256</v>
      </c>
      <c r="K128" s="39">
        <f t="shared" si="0"/>
        <v>256</v>
      </c>
      <c r="L128" s="39">
        <f t="shared" si="0"/>
        <v>256</v>
      </c>
      <c r="M128" s="39">
        <f t="shared" si="0"/>
        <v>256</v>
      </c>
      <c r="N128" s="39">
        <f t="shared" si="0"/>
        <v>256</v>
      </c>
      <c r="O128" s="39">
        <f t="shared" si="0"/>
        <v>256</v>
      </c>
      <c r="P128" s="51">
        <f>SUM(G128:O128)</f>
        <v>2304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Kasir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8" xr:uid="{03CAE4B8-A17F-4137-9E80-9CDE84212439}"/>
  <mergeCells count="111">
    <mergeCell ref="R118:U118"/>
    <mergeCell ref="R106:U106"/>
    <mergeCell ref="R107:U107"/>
    <mergeCell ref="R108:U108"/>
    <mergeCell ref="R109:U109"/>
    <mergeCell ref="R110:U110"/>
    <mergeCell ref="R101:U101"/>
    <mergeCell ref="R102:U102"/>
    <mergeCell ref="R103:U103"/>
    <mergeCell ref="R104:U104"/>
    <mergeCell ref="R105:U105"/>
    <mergeCell ref="R111:U111"/>
    <mergeCell ref="R112:U112"/>
    <mergeCell ref="R113:U113"/>
    <mergeCell ref="R114:U114"/>
    <mergeCell ref="R115:U115"/>
    <mergeCell ref="R116:U116"/>
    <mergeCell ref="R117:U117"/>
    <mergeCell ref="R99:U99"/>
    <mergeCell ref="R100:U100"/>
    <mergeCell ref="R95:U95"/>
    <mergeCell ref="R96:U96"/>
    <mergeCell ref="R97:U97"/>
    <mergeCell ref="R98:U98"/>
    <mergeCell ref="R89:U89"/>
    <mergeCell ref="R90:U90"/>
    <mergeCell ref="R91:U91"/>
    <mergeCell ref="R92:U92"/>
    <mergeCell ref="R94:U94"/>
    <mergeCell ref="R93:U93"/>
    <mergeCell ref="R86:U86"/>
    <mergeCell ref="R87:U87"/>
    <mergeCell ref="R88:U88"/>
    <mergeCell ref="R82:U82"/>
    <mergeCell ref="R83:U83"/>
    <mergeCell ref="R84:U84"/>
    <mergeCell ref="R85:U85"/>
    <mergeCell ref="R78:U78"/>
    <mergeCell ref="R79:U79"/>
    <mergeCell ref="R80:U80"/>
    <mergeCell ref="R81:U81"/>
    <mergeCell ref="R77:U77"/>
    <mergeCell ref="R73:U73"/>
    <mergeCell ref="R74:U74"/>
    <mergeCell ref="R72:U72"/>
    <mergeCell ref="R76:U76"/>
    <mergeCell ref="R75:U75"/>
    <mergeCell ref="R68:U68"/>
    <mergeCell ref="R67:U67"/>
    <mergeCell ref="R69:U69"/>
    <mergeCell ref="R70:U70"/>
    <mergeCell ref="R71:U71"/>
    <mergeCell ref="R64:U64"/>
    <mergeCell ref="R59:U59"/>
    <mergeCell ref="R60:U60"/>
    <mergeCell ref="R66:U66"/>
    <mergeCell ref="R65:U65"/>
    <mergeCell ref="R57:U57"/>
    <mergeCell ref="R58:U58"/>
    <mergeCell ref="R61:U61"/>
    <mergeCell ref="R62:U62"/>
    <mergeCell ref="R63:U63"/>
    <mergeCell ref="R52:U52"/>
    <mergeCell ref="R53:U53"/>
    <mergeCell ref="R55:U55"/>
    <mergeCell ref="R56:U56"/>
    <mergeCell ref="R54:U54"/>
    <mergeCell ref="R46:U46"/>
    <mergeCell ref="R50:U50"/>
    <mergeCell ref="R51:U51"/>
    <mergeCell ref="R47:U47"/>
    <mergeCell ref="R48:U48"/>
    <mergeCell ref="R49:U49"/>
    <mergeCell ref="L6:Q6"/>
    <mergeCell ref="K7:K8"/>
    <mergeCell ref="L7:Q8"/>
    <mergeCell ref="R7:R8"/>
    <mergeCell ref="S7:S8"/>
    <mergeCell ref="K16:K17"/>
    <mergeCell ref="L16:Q17"/>
    <mergeCell ref="R16:R17"/>
    <mergeCell ref="S16:S17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18:Q18"/>
    <mergeCell ref="R41:U41"/>
    <mergeCell ref="R42:U42"/>
    <mergeCell ref="R43:U43"/>
    <mergeCell ref="R44:U44"/>
    <mergeCell ref="R45:U45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G141"/>
  <sheetViews>
    <sheetView showGridLines="0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Home!C12</f>
        <v>Ruang Pemeriksaan Lansia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240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Home!AE12</f>
        <v>46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240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Home!AC12</f>
        <v>32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240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Home!AD12</f>
        <v>28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60 (130.43 %)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240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2160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240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Home!I12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240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240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240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240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2160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Pemeriksaan Lansia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33" s="1" customFormat="1" ht="13.2" x14ac:dyDescent="0.25">
      <c r="E33" s="21" t="s">
        <v>46</v>
      </c>
      <c r="P33" s="16" t="s">
        <v>74</v>
      </c>
    </row>
    <row r="34" spans="1:33" s="1" customFormat="1" ht="13.2" x14ac:dyDescent="0.25">
      <c r="E34" s="21" t="s">
        <v>47</v>
      </c>
    </row>
    <row r="35" spans="1:33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33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33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33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33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33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33" s="120" customFormat="1" x14ac:dyDescent="0.3">
      <c r="A41" s="119"/>
      <c r="B41" s="37">
        <v>1</v>
      </c>
      <c r="C41" s="180">
        <v>46269</v>
      </c>
      <c r="D41" s="176" t="s">
        <v>59</v>
      </c>
      <c r="E41" s="178" t="s">
        <v>25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55</v>
      </c>
      <c r="S41" s="190"/>
      <c r="T41" s="190"/>
      <c r="U41" s="191"/>
      <c r="Z41" s="189" t="s">
        <v>55</v>
      </c>
      <c r="AA41" s="190"/>
      <c r="AB41" s="190"/>
      <c r="AC41" s="190"/>
      <c r="AD41" s="190"/>
      <c r="AE41" s="190"/>
      <c r="AF41" s="190"/>
      <c r="AG41" s="191"/>
    </row>
    <row r="42" spans="1:33" s="120" customFormat="1" x14ac:dyDescent="0.3">
      <c r="A42" s="119"/>
      <c r="B42" s="37">
        <v>2</v>
      </c>
      <c r="C42" s="180">
        <v>46269</v>
      </c>
      <c r="D42" s="176" t="s">
        <v>59</v>
      </c>
      <c r="E42" s="178" t="s">
        <v>25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  <c r="Z42" s="189" t="s">
        <v>87</v>
      </c>
      <c r="AA42" s="190"/>
      <c r="AB42" s="190"/>
      <c r="AC42" s="190"/>
      <c r="AD42" s="190"/>
      <c r="AE42" s="190"/>
      <c r="AF42" s="190"/>
      <c r="AG42" s="191"/>
    </row>
    <row r="43" spans="1:33" s="120" customFormat="1" x14ac:dyDescent="0.3">
      <c r="A43" s="119"/>
      <c r="B43" s="37">
        <v>3</v>
      </c>
      <c r="C43" s="180">
        <v>46269</v>
      </c>
      <c r="D43" s="176" t="s">
        <v>59</v>
      </c>
      <c r="E43" s="178" t="s">
        <v>25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  <c r="Z43" s="189" t="s">
        <v>110</v>
      </c>
      <c r="AA43" s="190"/>
      <c r="AB43" s="190"/>
      <c r="AC43" s="190"/>
      <c r="AD43" s="190"/>
      <c r="AE43" s="190"/>
      <c r="AF43" s="190"/>
      <c r="AG43" s="191"/>
    </row>
    <row r="44" spans="1:33" s="120" customFormat="1" x14ac:dyDescent="0.3">
      <c r="A44" s="119"/>
      <c r="B44" s="37">
        <v>4</v>
      </c>
      <c r="C44" s="180">
        <v>46269</v>
      </c>
      <c r="D44" s="176" t="s">
        <v>59</v>
      </c>
      <c r="E44" s="178" t="s">
        <v>25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  <c r="Z44" s="189" t="s">
        <v>87</v>
      </c>
      <c r="AA44" s="190"/>
      <c r="AB44" s="190"/>
      <c r="AC44" s="190"/>
      <c r="AD44" s="190"/>
      <c r="AE44" s="190"/>
      <c r="AF44" s="190"/>
      <c r="AG44" s="191"/>
    </row>
    <row r="45" spans="1:33" s="120" customFormat="1" x14ac:dyDescent="0.3">
      <c r="A45" s="119"/>
      <c r="B45" s="37">
        <v>5</v>
      </c>
      <c r="C45" s="180">
        <v>46269</v>
      </c>
      <c r="D45" s="176" t="s">
        <v>59</v>
      </c>
      <c r="E45" s="178" t="s">
        <v>25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  <c r="Z45" s="189" t="s">
        <v>87</v>
      </c>
      <c r="AA45" s="190"/>
      <c r="AB45" s="190"/>
      <c r="AC45" s="190"/>
      <c r="AD45" s="190"/>
      <c r="AE45" s="190"/>
      <c r="AF45" s="190"/>
      <c r="AG45" s="191"/>
    </row>
    <row r="46" spans="1:33" s="120" customFormat="1" x14ac:dyDescent="0.3">
      <c r="A46" s="119"/>
      <c r="B46" s="37">
        <v>6</v>
      </c>
      <c r="C46" s="180">
        <v>46269</v>
      </c>
      <c r="D46" s="176" t="s">
        <v>59</v>
      </c>
      <c r="E46" s="178" t="s">
        <v>25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  <c r="Z46" s="189" t="s">
        <v>55</v>
      </c>
      <c r="AA46" s="190"/>
      <c r="AB46" s="190"/>
      <c r="AC46" s="190"/>
      <c r="AD46" s="190"/>
      <c r="AE46" s="190"/>
      <c r="AF46" s="190"/>
      <c r="AG46" s="191"/>
    </row>
    <row r="47" spans="1:33" s="120" customFormat="1" x14ac:dyDescent="0.3">
      <c r="A47" s="119"/>
      <c r="B47" s="37">
        <v>7</v>
      </c>
      <c r="C47" s="180">
        <v>46269</v>
      </c>
      <c r="D47" s="176" t="s">
        <v>59</v>
      </c>
      <c r="E47" s="178" t="s">
        <v>25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  <c r="Z47" s="189" t="s">
        <v>55</v>
      </c>
      <c r="AA47" s="190"/>
      <c r="AB47" s="190"/>
      <c r="AC47" s="190"/>
      <c r="AD47" s="190"/>
      <c r="AE47" s="190"/>
      <c r="AF47" s="190"/>
      <c r="AG47" s="191"/>
    </row>
    <row r="48" spans="1:33" s="120" customFormat="1" x14ac:dyDescent="0.3">
      <c r="A48" s="119"/>
      <c r="B48" s="37">
        <v>8</v>
      </c>
      <c r="C48" s="180">
        <v>46271</v>
      </c>
      <c r="D48" s="176" t="s">
        <v>59</v>
      </c>
      <c r="E48" s="178" t="s">
        <v>25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  <c r="Z48" s="189" t="s">
        <v>112</v>
      </c>
      <c r="AA48" s="190"/>
      <c r="AB48" s="190"/>
      <c r="AC48" s="190"/>
      <c r="AD48" s="190"/>
      <c r="AE48" s="190"/>
      <c r="AF48" s="190"/>
      <c r="AG48" s="191"/>
    </row>
    <row r="49" spans="1:33" s="120" customFormat="1" x14ac:dyDescent="0.3">
      <c r="A49" s="119"/>
      <c r="B49" s="37">
        <v>9</v>
      </c>
      <c r="C49" s="180">
        <v>46271</v>
      </c>
      <c r="D49" s="176" t="s">
        <v>59</v>
      </c>
      <c r="E49" s="178" t="s">
        <v>25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  <c r="Z49" s="189" t="s">
        <v>99</v>
      </c>
      <c r="AA49" s="190"/>
      <c r="AB49" s="190"/>
      <c r="AC49" s="190"/>
      <c r="AD49" s="190"/>
      <c r="AE49" s="190"/>
      <c r="AF49" s="190"/>
      <c r="AG49" s="191"/>
    </row>
    <row r="50" spans="1:33" s="120" customFormat="1" x14ac:dyDescent="0.3">
      <c r="A50" s="119"/>
      <c r="B50" s="37">
        <v>10</v>
      </c>
      <c r="C50" s="180">
        <v>46271</v>
      </c>
      <c r="D50" s="176" t="s">
        <v>59</v>
      </c>
      <c r="E50" s="178" t="s">
        <v>25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  <c r="Z50" s="189" t="s">
        <v>99</v>
      </c>
      <c r="AA50" s="190"/>
      <c r="AB50" s="190"/>
      <c r="AC50" s="190"/>
      <c r="AD50" s="190"/>
      <c r="AE50" s="190"/>
      <c r="AF50" s="190"/>
      <c r="AG50" s="191"/>
    </row>
    <row r="51" spans="1:33" s="120" customFormat="1" ht="14.4" customHeight="1" x14ac:dyDescent="0.3">
      <c r="A51" s="119"/>
      <c r="B51" s="37">
        <v>11</v>
      </c>
      <c r="C51" s="180">
        <v>46271</v>
      </c>
      <c r="D51" s="176" t="s">
        <v>59</v>
      </c>
      <c r="E51" s="178" t="s">
        <v>25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  <c r="Z51" s="189" t="s">
        <v>99</v>
      </c>
      <c r="AA51" s="190"/>
      <c r="AB51" s="190"/>
      <c r="AC51" s="190"/>
      <c r="AD51" s="190"/>
      <c r="AE51" s="190"/>
      <c r="AF51" s="190"/>
      <c r="AG51" s="191"/>
    </row>
    <row r="52" spans="1:33" s="120" customFormat="1" x14ac:dyDescent="0.3">
      <c r="A52" s="119"/>
      <c r="B52" s="37">
        <v>12</v>
      </c>
      <c r="C52" s="180">
        <v>46271</v>
      </c>
      <c r="D52" s="176" t="s">
        <v>59</v>
      </c>
      <c r="E52" s="178" t="s">
        <v>25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  <c r="Z52" s="189" t="s">
        <v>99</v>
      </c>
      <c r="AA52" s="190"/>
      <c r="AB52" s="190"/>
      <c r="AC52" s="190"/>
      <c r="AD52" s="190"/>
      <c r="AE52" s="190"/>
      <c r="AF52" s="190"/>
      <c r="AG52" s="191"/>
    </row>
    <row r="53" spans="1:33" s="120" customFormat="1" x14ac:dyDescent="0.3">
      <c r="A53" s="119"/>
      <c r="B53" s="37">
        <v>13</v>
      </c>
      <c r="C53" s="180">
        <v>46271</v>
      </c>
      <c r="D53" s="176" t="s">
        <v>59</v>
      </c>
      <c r="E53" s="178" t="s">
        <v>25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55</v>
      </c>
      <c r="S53" s="190"/>
      <c r="T53" s="190"/>
      <c r="U53" s="191"/>
      <c r="Z53" s="189" t="s">
        <v>55</v>
      </c>
      <c r="AA53" s="190"/>
      <c r="AB53" s="190"/>
      <c r="AC53" s="190"/>
      <c r="AD53" s="190"/>
      <c r="AE53" s="190"/>
      <c r="AF53" s="190"/>
      <c r="AG53" s="191"/>
    </row>
    <row r="54" spans="1:33" s="120" customFormat="1" x14ac:dyDescent="0.3">
      <c r="A54" s="119"/>
      <c r="B54" s="37">
        <v>14</v>
      </c>
      <c r="C54" s="180">
        <v>46271</v>
      </c>
      <c r="D54" s="176" t="s">
        <v>59</v>
      </c>
      <c r="E54" s="178" t="s">
        <v>25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55</v>
      </c>
      <c r="S54" s="190"/>
      <c r="T54" s="190"/>
      <c r="U54" s="191"/>
      <c r="Z54" s="189" t="s">
        <v>58</v>
      </c>
      <c r="AA54" s="190"/>
      <c r="AB54" s="190"/>
      <c r="AC54" s="190"/>
      <c r="AD54" s="190"/>
      <c r="AE54" s="190"/>
      <c r="AF54" s="190"/>
      <c r="AG54" s="191"/>
    </row>
    <row r="55" spans="1:33" s="120" customFormat="1" x14ac:dyDescent="0.3">
      <c r="A55" s="133"/>
      <c r="B55" s="37">
        <v>15</v>
      </c>
      <c r="C55" s="180">
        <v>46276</v>
      </c>
      <c r="D55" s="176" t="s">
        <v>59</v>
      </c>
      <c r="E55" s="178" t="s">
        <v>25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  <c r="Z55" s="207" t="s">
        <v>114</v>
      </c>
      <c r="AA55" s="208"/>
      <c r="AB55" s="208"/>
      <c r="AC55" s="208"/>
      <c r="AD55" s="208"/>
      <c r="AE55" s="208"/>
      <c r="AF55" s="208"/>
      <c r="AG55" s="209"/>
    </row>
    <row r="56" spans="1:33" s="120" customFormat="1" ht="14.4" customHeight="1" x14ac:dyDescent="0.3">
      <c r="A56" s="119"/>
      <c r="B56" s="37">
        <v>16</v>
      </c>
      <c r="C56" s="180">
        <v>46276</v>
      </c>
      <c r="D56" s="176" t="s">
        <v>59</v>
      </c>
      <c r="E56" s="178" t="s">
        <v>25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  <c r="Z56" s="189" t="s">
        <v>55</v>
      </c>
      <c r="AA56" s="190"/>
      <c r="AB56" s="190"/>
      <c r="AC56" s="190"/>
      <c r="AD56" s="190"/>
      <c r="AE56" s="190"/>
      <c r="AF56" s="190"/>
      <c r="AG56" s="191"/>
    </row>
    <row r="57" spans="1:33" s="120" customFormat="1" ht="14.4" customHeight="1" x14ac:dyDescent="0.3">
      <c r="A57" s="119"/>
      <c r="B57" s="37">
        <v>17</v>
      </c>
      <c r="C57" s="180">
        <v>46276</v>
      </c>
      <c r="D57" s="176" t="s">
        <v>59</v>
      </c>
      <c r="E57" s="178" t="s">
        <v>25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55</v>
      </c>
      <c r="S57" s="190"/>
      <c r="T57" s="190"/>
      <c r="U57" s="191"/>
      <c r="Z57" s="189" t="s">
        <v>55</v>
      </c>
      <c r="AA57" s="190"/>
      <c r="AB57" s="190"/>
      <c r="AC57" s="190"/>
      <c r="AD57" s="190"/>
      <c r="AE57" s="190"/>
      <c r="AF57" s="190"/>
      <c r="AG57" s="191"/>
    </row>
    <row r="58" spans="1:33" s="120" customFormat="1" x14ac:dyDescent="0.3">
      <c r="A58" s="119"/>
      <c r="B58" s="37">
        <v>18</v>
      </c>
      <c r="C58" s="180">
        <v>46276</v>
      </c>
      <c r="D58" s="176" t="s">
        <v>59</v>
      </c>
      <c r="E58" s="178" t="s">
        <v>25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55</v>
      </c>
      <c r="S58" s="190"/>
      <c r="T58" s="190"/>
      <c r="U58" s="191"/>
      <c r="Z58" s="189" t="s">
        <v>55</v>
      </c>
      <c r="AA58" s="190"/>
      <c r="AB58" s="190"/>
      <c r="AC58" s="190"/>
      <c r="AD58" s="190"/>
      <c r="AE58" s="190"/>
      <c r="AF58" s="190"/>
      <c r="AG58" s="191"/>
    </row>
    <row r="59" spans="1:33" s="120" customFormat="1" x14ac:dyDescent="0.3">
      <c r="A59" s="119"/>
      <c r="B59" s="37">
        <v>19</v>
      </c>
      <c r="C59" s="180">
        <v>46276</v>
      </c>
      <c r="D59" s="176" t="s">
        <v>59</v>
      </c>
      <c r="E59" s="178" t="s">
        <v>25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55</v>
      </c>
      <c r="S59" s="190"/>
      <c r="T59" s="190"/>
      <c r="U59" s="191"/>
      <c r="Z59" s="189" t="s">
        <v>55</v>
      </c>
      <c r="AA59" s="190"/>
      <c r="AB59" s="190"/>
      <c r="AC59" s="190"/>
      <c r="AD59" s="190"/>
      <c r="AE59" s="190"/>
      <c r="AF59" s="190"/>
      <c r="AG59" s="191"/>
    </row>
    <row r="60" spans="1:33" s="120" customFormat="1" ht="14.4" customHeight="1" x14ac:dyDescent="0.3">
      <c r="A60" s="119"/>
      <c r="B60" s="37">
        <v>20</v>
      </c>
      <c r="C60" s="180">
        <v>46276</v>
      </c>
      <c r="D60" s="176" t="s">
        <v>59</v>
      </c>
      <c r="E60" s="178" t="s">
        <v>25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139</v>
      </c>
      <c r="R60" s="189" t="s">
        <v>55</v>
      </c>
      <c r="S60" s="190"/>
      <c r="T60" s="190"/>
      <c r="U60" s="191"/>
      <c r="Z60" s="189" t="s">
        <v>55</v>
      </c>
      <c r="AA60" s="190"/>
      <c r="AB60" s="190"/>
      <c r="AC60" s="190"/>
      <c r="AD60" s="190"/>
      <c r="AE60" s="190"/>
      <c r="AF60" s="190"/>
      <c r="AG60" s="191"/>
    </row>
    <row r="61" spans="1:33" s="120" customFormat="1" x14ac:dyDescent="0.3">
      <c r="A61" s="119"/>
      <c r="B61" s="37">
        <v>21</v>
      </c>
      <c r="C61" s="180">
        <v>46278</v>
      </c>
      <c r="D61" s="176" t="s">
        <v>59</v>
      </c>
      <c r="E61" s="178" t="s">
        <v>25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139</v>
      </c>
      <c r="R61" s="189" t="s">
        <v>55</v>
      </c>
      <c r="S61" s="190"/>
      <c r="T61" s="190"/>
      <c r="U61" s="191"/>
      <c r="Z61" s="189" t="s">
        <v>55</v>
      </c>
      <c r="AA61" s="190"/>
      <c r="AB61" s="190"/>
      <c r="AC61" s="190"/>
      <c r="AD61" s="190"/>
      <c r="AE61" s="190"/>
      <c r="AF61" s="190"/>
      <c r="AG61" s="191"/>
    </row>
    <row r="62" spans="1:33" s="120" customFormat="1" x14ac:dyDescent="0.3">
      <c r="A62" s="119"/>
      <c r="B62" s="37">
        <v>22</v>
      </c>
      <c r="C62" s="180">
        <v>46278</v>
      </c>
      <c r="D62" s="176" t="s">
        <v>59</v>
      </c>
      <c r="E62" s="178" t="s">
        <v>25</v>
      </c>
      <c r="F62" s="132"/>
      <c r="G62" s="126">
        <v>4</v>
      </c>
      <c r="H62" s="126">
        <v>4</v>
      </c>
      <c r="I62" s="126">
        <v>4</v>
      </c>
      <c r="J62" s="126">
        <v>4</v>
      </c>
      <c r="K62" s="126">
        <v>4</v>
      </c>
      <c r="L62" s="126">
        <v>4</v>
      </c>
      <c r="M62" s="126">
        <v>4</v>
      </c>
      <c r="N62" s="126">
        <v>4</v>
      </c>
      <c r="O62" s="126">
        <v>4</v>
      </c>
      <c r="P62" s="129">
        <v>100</v>
      </c>
      <c r="Q62" s="130" t="s">
        <v>139</v>
      </c>
      <c r="R62" s="189" t="s">
        <v>55</v>
      </c>
      <c r="S62" s="190"/>
      <c r="T62" s="190"/>
      <c r="U62" s="191"/>
      <c r="Z62" s="189" t="s">
        <v>115</v>
      </c>
      <c r="AA62" s="190"/>
      <c r="AB62" s="190"/>
      <c r="AC62" s="190"/>
      <c r="AD62" s="190"/>
      <c r="AE62" s="190"/>
      <c r="AF62" s="190"/>
      <c r="AG62" s="191"/>
    </row>
    <row r="63" spans="1:33" s="120" customFormat="1" x14ac:dyDescent="0.3">
      <c r="A63" s="119"/>
      <c r="B63" s="37">
        <v>23</v>
      </c>
      <c r="C63" s="180">
        <v>46278</v>
      </c>
      <c r="D63" s="176" t="s">
        <v>59</v>
      </c>
      <c r="E63" s="178" t="s">
        <v>25</v>
      </c>
      <c r="F63" s="132"/>
      <c r="G63" s="126">
        <v>4</v>
      </c>
      <c r="H63" s="126">
        <v>4</v>
      </c>
      <c r="I63" s="126">
        <v>4</v>
      </c>
      <c r="J63" s="126">
        <v>4</v>
      </c>
      <c r="K63" s="126">
        <v>4</v>
      </c>
      <c r="L63" s="126">
        <v>4</v>
      </c>
      <c r="M63" s="126">
        <v>4</v>
      </c>
      <c r="N63" s="126">
        <v>4</v>
      </c>
      <c r="O63" s="126">
        <v>4</v>
      </c>
      <c r="P63" s="129">
        <v>100</v>
      </c>
      <c r="Q63" s="130" t="s">
        <v>139</v>
      </c>
      <c r="R63" s="189" t="s">
        <v>55</v>
      </c>
      <c r="S63" s="190"/>
      <c r="T63" s="190"/>
      <c r="U63" s="191"/>
      <c r="Z63" s="189" t="s">
        <v>58</v>
      </c>
      <c r="AA63" s="190"/>
      <c r="AB63" s="190"/>
      <c r="AC63" s="190"/>
      <c r="AD63" s="190"/>
      <c r="AE63" s="190"/>
      <c r="AF63" s="190"/>
      <c r="AG63" s="191"/>
    </row>
    <row r="64" spans="1:33" s="120" customFormat="1" ht="14.4" customHeight="1" x14ac:dyDescent="0.3">
      <c r="A64" s="119"/>
      <c r="B64" s="37">
        <v>24</v>
      </c>
      <c r="C64" s="180">
        <v>46278</v>
      </c>
      <c r="D64" s="176" t="s">
        <v>59</v>
      </c>
      <c r="E64" s="178" t="s">
        <v>25</v>
      </c>
      <c r="F64" s="132"/>
      <c r="G64" s="126">
        <v>4</v>
      </c>
      <c r="H64" s="126">
        <v>4</v>
      </c>
      <c r="I64" s="126">
        <v>4</v>
      </c>
      <c r="J64" s="126">
        <v>4</v>
      </c>
      <c r="K64" s="126">
        <v>4</v>
      </c>
      <c r="L64" s="126">
        <v>4</v>
      </c>
      <c r="M64" s="126">
        <v>4</v>
      </c>
      <c r="N64" s="126">
        <v>4</v>
      </c>
      <c r="O64" s="126">
        <v>4</v>
      </c>
      <c r="P64" s="129">
        <v>100</v>
      </c>
      <c r="Q64" s="130" t="s">
        <v>139</v>
      </c>
      <c r="R64" s="189" t="s">
        <v>55</v>
      </c>
      <c r="S64" s="190"/>
      <c r="T64" s="190"/>
      <c r="U64" s="191"/>
      <c r="Z64" s="189" t="s">
        <v>55</v>
      </c>
      <c r="AA64" s="190"/>
      <c r="AB64" s="190"/>
      <c r="AC64" s="190"/>
      <c r="AD64" s="190"/>
      <c r="AE64" s="190"/>
      <c r="AF64" s="190"/>
      <c r="AG64" s="191"/>
    </row>
    <row r="65" spans="1:33" s="120" customFormat="1" x14ac:dyDescent="0.3">
      <c r="A65" s="119"/>
      <c r="B65" s="37">
        <v>25</v>
      </c>
      <c r="C65" s="180">
        <v>46278</v>
      </c>
      <c r="D65" s="176" t="s">
        <v>59</v>
      </c>
      <c r="E65" s="178" t="s">
        <v>25</v>
      </c>
      <c r="F65" s="132"/>
      <c r="G65" s="126">
        <v>4</v>
      </c>
      <c r="H65" s="126">
        <v>4</v>
      </c>
      <c r="I65" s="126">
        <v>4</v>
      </c>
      <c r="J65" s="126">
        <v>4</v>
      </c>
      <c r="K65" s="126">
        <v>4</v>
      </c>
      <c r="L65" s="126">
        <v>4</v>
      </c>
      <c r="M65" s="126">
        <v>4</v>
      </c>
      <c r="N65" s="126">
        <v>4</v>
      </c>
      <c r="O65" s="126">
        <v>4</v>
      </c>
      <c r="P65" s="129">
        <v>100</v>
      </c>
      <c r="Q65" s="130" t="s">
        <v>139</v>
      </c>
      <c r="R65" s="189" t="s">
        <v>55</v>
      </c>
      <c r="S65" s="190"/>
      <c r="T65" s="190"/>
      <c r="U65" s="191"/>
      <c r="Z65" s="189" t="s">
        <v>55</v>
      </c>
      <c r="AA65" s="190"/>
      <c r="AB65" s="190"/>
      <c r="AC65" s="190"/>
      <c r="AD65" s="190"/>
      <c r="AE65" s="190"/>
      <c r="AF65" s="190"/>
      <c r="AG65" s="191"/>
    </row>
    <row r="66" spans="1:33" s="120" customFormat="1" x14ac:dyDescent="0.3">
      <c r="A66" s="119"/>
      <c r="B66" s="37">
        <v>26</v>
      </c>
      <c r="C66" s="180">
        <v>46278</v>
      </c>
      <c r="D66" s="176" t="s">
        <v>59</v>
      </c>
      <c r="E66" s="178" t="s">
        <v>25</v>
      </c>
      <c r="F66" s="132"/>
      <c r="G66" s="126">
        <v>4</v>
      </c>
      <c r="H66" s="126">
        <v>4</v>
      </c>
      <c r="I66" s="126">
        <v>4</v>
      </c>
      <c r="J66" s="126">
        <v>4</v>
      </c>
      <c r="K66" s="126">
        <v>4</v>
      </c>
      <c r="L66" s="126">
        <v>4</v>
      </c>
      <c r="M66" s="126">
        <v>4</v>
      </c>
      <c r="N66" s="126">
        <v>4</v>
      </c>
      <c r="O66" s="126">
        <v>4</v>
      </c>
      <c r="P66" s="129">
        <v>100</v>
      </c>
      <c r="Q66" s="130" t="s">
        <v>139</v>
      </c>
      <c r="R66" s="189" t="s">
        <v>55</v>
      </c>
      <c r="S66" s="190"/>
      <c r="T66" s="190"/>
      <c r="U66" s="191"/>
      <c r="Z66" s="189" t="s">
        <v>87</v>
      </c>
      <c r="AA66" s="190"/>
      <c r="AB66" s="190"/>
      <c r="AC66" s="190"/>
      <c r="AD66" s="190"/>
      <c r="AE66" s="190"/>
      <c r="AF66" s="190"/>
      <c r="AG66" s="191"/>
    </row>
    <row r="67" spans="1:33" s="120" customFormat="1" x14ac:dyDescent="0.3">
      <c r="A67" s="119"/>
      <c r="B67" s="37">
        <v>27</v>
      </c>
      <c r="C67" s="180">
        <v>46279</v>
      </c>
      <c r="D67" s="176" t="s">
        <v>59</v>
      </c>
      <c r="E67" s="178" t="s">
        <v>25</v>
      </c>
      <c r="F67" s="132"/>
      <c r="G67" s="126">
        <v>4</v>
      </c>
      <c r="H67" s="126">
        <v>4</v>
      </c>
      <c r="I67" s="126">
        <v>4</v>
      </c>
      <c r="J67" s="126">
        <v>4</v>
      </c>
      <c r="K67" s="126">
        <v>4</v>
      </c>
      <c r="L67" s="126">
        <v>4</v>
      </c>
      <c r="M67" s="126">
        <v>4</v>
      </c>
      <c r="N67" s="126">
        <v>4</v>
      </c>
      <c r="O67" s="126">
        <v>4</v>
      </c>
      <c r="P67" s="129">
        <v>100</v>
      </c>
      <c r="Q67" s="130" t="s">
        <v>139</v>
      </c>
      <c r="R67" s="189" t="s">
        <v>55</v>
      </c>
      <c r="S67" s="190"/>
      <c r="T67" s="190"/>
      <c r="U67" s="191"/>
      <c r="Z67" s="189" t="s">
        <v>87</v>
      </c>
      <c r="AA67" s="190"/>
      <c r="AB67" s="190"/>
      <c r="AC67" s="190"/>
      <c r="AD67" s="190"/>
      <c r="AE67" s="190"/>
      <c r="AF67" s="190"/>
      <c r="AG67" s="191"/>
    </row>
    <row r="68" spans="1:33" s="120" customFormat="1" x14ac:dyDescent="0.3">
      <c r="A68" s="119"/>
      <c r="B68" s="37">
        <v>28</v>
      </c>
      <c r="C68" s="180">
        <v>46281</v>
      </c>
      <c r="D68" s="176" t="s">
        <v>59</v>
      </c>
      <c r="E68" s="178" t="s">
        <v>25</v>
      </c>
      <c r="F68" s="132"/>
      <c r="G68" s="126">
        <v>4</v>
      </c>
      <c r="H68" s="126">
        <v>4</v>
      </c>
      <c r="I68" s="126">
        <v>4</v>
      </c>
      <c r="J68" s="126">
        <v>4</v>
      </c>
      <c r="K68" s="126">
        <v>4</v>
      </c>
      <c r="L68" s="126">
        <v>4</v>
      </c>
      <c r="M68" s="126">
        <v>4</v>
      </c>
      <c r="N68" s="126">
        <v>4</v>
      </c>
      <c r="O68" s="126">
        <v>4</v>
      </c>
      <c r="P68" s="129">
        <v>100</v>
      </c>
      <c r="Q68" s="130" t="s">
        <v>139</v>
      </c>
      <c r="R68" s="189" t="s">
        <v>55</v>
      </c>
      <c r="S68" s="190"/>
      <c r="T68" s="190"/>
      <c r="U68" s="191"/>
      <c r="Z68" s="189" t="s">
        <v>55</v>
      </c>
      <c r="AA68" s="190"/>
      <c r="AB68" s="190"/>
      <c r="AC68" s="190"/>
      <c r="AD68" s="190"/>
      <c r="AE68" s="190"/>
      <c r="AF68" s="190"/>
      <c r="AG68" s="191"/>
    </row>
    <row r="69" spans="1:33" s="120" customFormat="1" x14ac:dyDescent="0.3">
      <c r="A69" s="119"/>
      <c r="B69" s="37">
        <v>29</v>
      </c>
      <c r="C69" s="180">
        <v>46281</v>
      </c>
      <c r="D69" s="176" t="s">
        <v>59</v>
      </c>
      <c r="E69" s="178" t="s">
        <v>25</v>
      </c>
      <c r="F69" s="132"/>
      <c r="G69" s="126">
        <v>4</v>
      </c>
      <c r="H69" s="126">
        <v>4</v>
      </c>
      <c r="I69" s="126">
        <v>4</v>
      </c>
      <c r="J69" s="126">
        <v>4</v>
      </c>
      <c r="K69" s="126">
        <v>4</v>
      </c>
      <c r="L69" s="126">
        <v>4</v>
      </c>
      <c r="M69" s="126">
        <v>4</v>
      </c>
      <c r="N69" s="126">
        <v>4</v>
      </c>
      <c r="O69" s="126">
        <v>4</v>
      </c>
      <c r="P69" s="129">
        <v>100</v>
      </c>
      <c r="Q69" s="130" t="s">
        <v>139</v>
      </c>
      <c r="R69" s="189" t="s">
        <v>55</v>
      </c>
      <c r="S69" s="190"/>
      <c r="T69" s="190"/>
      <c r="U69" s="191"/>
      <c r="Z69" s="189" t="s">
        <v>55</v>
      </c>
      <c r="AA69" s="190"/>
      <c r="AB69" s="190"/>
      <c r="AC69" s="190"/>
      <c r="AD69" s="190"/>
      <c r="AE69" s="190"/>
      <c r="AF69" s="190"/>
      <c r="AG69" s="191"/>
    </row>
    <row r="70" spans="1:33" s="120" customFormat="1" x14ac:dyDescent="0.3">
      <c r="A70" s="119"/>
      <c r="B70" s="37">
        <v>30</v>
      </c>
      <c r="C70" s="180">
        <v>46281</v>
      </c>
      <c r="D70" s="176" t="s">
        <v>59</v>
      </c>
      <c r="E70" s="178" t="s">
        <v>25</v>
      </c>
      <c r="F70" s="132"/>
      <c r="G70" s="126">
        <v>4</v>
      </c>
      <c r="H70" s="126">
        <v>4</v>
      </c>
      <c r="I70" s="126">
        <v>4</v>
      </c>
      <c r="J70" s="126">
        <v>4</v>
      </c>
      <c r="K70" s="126">
        <v>4</v>
      </c>
      <c r="L70" s="126">
        <v>4</v>
      </c>
      <c r="M70" s="126">
        <v>4</v>
      </c>
      <c r="N70" s="126">
        <v>4</v>
      </c>
      <c r="O70" s="126">
        <v>4</v>
      </c>
      <c r="P70" s="129">
        <v>100</v>
      </c>
      <c r="Q70" s="130" t="s">
        <v>139</v>
      </c>
      <c r="R70" s="189" t="s">
        <v>55</v>
      </c>
      <c r="S70" s="190"/>
      <c r="T70" s="190"/>
      <c r="U70" s="191"/>
      <c r="Z70" s="189" t="s">
        <v>55</v>
      </c>
      <c r="AA70" s="190"/>
      <c r="AB70" s="190"/>
      <c r="AC70" s="190"/>
      <c r="AD70" s="190"/>
      <c r="AE70" s="190"/>
      <c r="AF70" s="190"/>
      <c r="AG70" s="191"/>
    </row>
    <row r="71" spans="1:33" s="120" customFormat="1" x14ac:dyDescent="0.3">
      <c r="A71" s="119"/>
      <c r="B71" s="37">
        <v>31</v>
      </c>
      <c r="C71" s="180">
        <v>46281</v>
      </c>
      <c r="D71" s="176" t="s">
        <v>59</v>
      </c>
      <c r="E71" s="178" t="s">
        <v>25</v>
      </c>
      <c r="F71" s="132"/>
      <c r="G71" s="126">
        <v>4</v>
      </c>
      <c r="H71" s="126">
        <v>4</v>
      </c>
      <c r="I71" s="126">
        <v>4</v>
      </c>
      <c r="J71" s="126">
        <v>4</v>
      </c>
      <c r="K71" s="126">
        <v>4</v>
      </c>
      <c r="L71" s="126">
        <v>4</v>
      </c>
      <c r="M71" s="126">
        <v>4</v>
      </c>
      <c r="N71" s="126">
        <v>4</v>
      </c>
      <c r="O71" s="126">
        <v>4</v>
      </c>
      <c r="P71" s="129">
        <v>100</v>
      </c>
      <c r="Q71" s="130" t="s">
        <v>139</v>
      </c>
      <c r="R71" s="189" t="s">
        <v>55</v>
      </c>
      <c r="S71" s="190"/>
      <c r="T71" s="190"/>
      <c r="U71" s="191"/>
      <c r="Z71" s="189" t="s">
        <v>55</v>
      </c>
      <c r="AA71" s="190"/>
      <c r="AB71" s="190"/>
      <c r="AC71" s="190"/>
      <c r="AD71" s="190"/>
      <c r="AE71" s="190"/>
      <c r="AF71" s="190"/>
      <c r="AG71" s="191"/>
    </row>
    <row r="72" spans="1:33" s="120" customFormat="1" x14ac:dyDescent="0.3">
      <c r="A72" s="119"/>
      <c r="B72" s="37">
        <v>32</v>
      </c>
      <c r="C72" s="180">
        <v>46281</v>
      </c>
      <c r="D72" s="176" t="s">
        <v>59</v>
      </c>
      <c r="E72" s="178" t="s">
        <v>25</v>
      </c>
      <c r="F72" s="132"/>
      <c r="G72" s="126">
        <v>4</v>
      </c>
      <c r="H72" s="126">
        <v>4</v>
      </c>
      <c r="I72" s="126">
        <v>4</v>
      </c>
      <c r="J72" s="126">
        <v>4</v>
      </c>
      <c r="K72" s="126">
        <v>4</v>
      </c>
      <c r="L72" s="126">
        <v>4</v>
      </c>
      <c r="M72" s="126">
        <v>4</v>
      </c>
      <c r="N72" s="126">
        <v>4</v>
      </c>
      <c r="O72" s="126">
        <v>4</v>
      </c>
      <c r="P72" s="129">
        <v>100</v>
      </c>
      <c r="Q72" s="130" t="s">
        <v>139</v>
      </c>
      <c r="R72" s="189" t="s">
        <v>55</v>
      </c>
      <c r="S72" s="190"/>
      <c r="T72" s="190"/>
      <c r="U72" s="191"/>
      <c r="Z72" s="189" t="s">
        <v>117</v>
      </c>
      <c r="AA72" s="190"/>
      <c r="AB72" s="190"/>
      <c r="AC72" s="190"/>
      <c r="AD72" s="190"/>
      <c r="AE72" s="190"/>
      <c r="AF72" s="190"/>
      <c r="AG72" s="191"/>
    </row>
    <row r="73" spans="1:33" s="120" customFormat="1" x14ac:dyDescent="0.3">
      <c r="A73" s="133"/>
      <c r="B73" s="37">
        <v>33</v>
      </c>
      <c r="C73" s="180">
        <v>46281</v>
      </c>
      <c r="D73" s="176" t="s">
        <v>59</v>
      </c>
      <c r="E73" s="178" t="s">
        <v>25</v>
      </c>
      <c r="F73" s="132"/>
      <c r="G73" s="126">
        <v>4</v>
      </c>
      <c r="H73" s="126">
        <v>4</v>
      </c>
      <c r="I73" s="126">
        <v>4</v>
      </c>
      <c r="J73" s="126">
        <v>4</v>
      </c>
      <c r="K73" s="126">
        <v>4</v>
      </c>
      <c r="L73" s="126">
        <v>4</v>
      </c>
      <c r="M73" s="126">
        <v>4</v>
      </c>
      <c r="N73" s="126">
        <v>4</v>
      </c>
      <c r="O73" s="126">
        <v>4</v>
      </c>
      <c r="P73" s="129">
        <v>100</v>
      </c>
      <c r="Q73" s="130" t="s">
        <v>139</v>
      </c>
      <c r="R73" s="189" t="s">
        <v>55</v>
      </c>
      <c r="S73" s="190"/>
      <c r="T73" s="190"/>
      <c r="U73" s="191"/>
      <c r="Z73" s="207" t="s">
        <v>118</v>
      </c>
      <c r="AA73" s="208"/>
      <c r="AB73" s="208"/>
      <c r="AC73" s="208"/>
      <c r="AD73" s="208"/>
      <c r="AE73" s="208"/>
      <c r="AF73" s="208"/>
      <c r="AG73" s="209"/>
    </row>
    <row r="74" spans="1:33" s="120" customFormat="1" x14ac:dyDescent="0.3">
      <c r="A74" s="119"/>
      <c r="B74" s="37">
        <v>34</v>
      </c>
      <c r="C74" s="180">
        <v>46281</v>
      </c>
      <c r="D74" s="176" t="s">
        <v>59</v>
      </c>
      <c r="E74" s="178" t="s">
        <v>25</v>
      </c>
      <c r="F74" s="132"/>
      <c r="G74" s="126">
        <v>4</v>
      </c>
      <c r="H74" s="126">
        <v>4</v>
      </c>
      <c r="I74" s="126">
        <v>4</v>
      </c>
      <c r="J74" s="126">
        <v>4</v>
      </c>
      <c r="K74" s="126">
        <v>4</v>
      </c>
      <c r="L74" s="126">
        <v>4</v>
      </c>
      <c r="M74" s="126">
        <v>4</v>
      </c>
      <c r="N74" s="126">
        <v>4</v>
      </c>
      <c r="O74" s="126">
        <v>4</v>
      </c>
      <c r="P74" s="129">
        <v>100</v>
      </c>
      <c r="Q74" s="130" t="s">
        <v>139</v>
      </c>
      <c r="R74" s="189" t="s">
        <v>55</v>
      </c>
      <c r="S74" s="190"/>
      <c r="T74" s="190"/>
      <c r="U74" s="191"/>
      <c r="Z74" s="189" t="s">
        <v>55</v>
      </c>
      <c r="AA74" s="190"/>
      <c r="AB74" s="190"/>
      <c r="AC74" s="190"/>
      <c r="AD74" s="190"/>
      <c r="AE74" s="190"/>
      <c r="AF74" s="190"/>
      <c r="AG74" s="191"/>
    </row>
    <row r="75" spans="1:33" s="120" customFormat="1" ht="14.4" customHeight="1" x14ac:dyDescent="0.3">
      <c r="A75" s="119"/>
      <c r="B75" s="37">
        <v>35</v>
      </c>
      <c r="C75" s="180">
        <v>46284</v>
      </c>
      <c r="D75" s="176" t="s">
        <v>59</v>
      </c>
      <c r="E75" s="178" t="s">
        <v>25</v>
      </c>
      <c r="F75" s="132"/>
      <c r="G75" s="126">
        <v>4</v>
      </c>
      <c r="H75" s="126">
        <v>4</v>
      </c>
      <c r="I75" s="126">
        <v>4</v>
      </c>
      <c r="J75" s="126">
        <v>4</v>
      </c>
      <c r="K75" s="126">
        <v>4</v>
      </c>
      <c r="L75" s="126">
        <v>4</v>
      </c>
      <c r="M75" s="126">
        <v>4</v>
      </c>
      <c r="N75" s="126">
        <v>4</v>
      </c>
      <c r="O75" s="126">
        <v>4</v>
      </c>
      <c r="P75" s="129">
        <v>100</v>
      </c>
      <c r="Q75" s="130" t="s">
        <v>139</v>
      </c>
      <c r="R75" s="189" t="s">
        <v>55</v>
      </c>
      <c r="S75" s="190"/>
      <c r="T75" s="190"/>
      <c r="U75" s="191"/>
      <c r="Z75" s="189" t="s">
        <v>107</v>
      </c>
      <c r="AA75" s="190"/>
      <c r="AB75" s="190"/>
      <c r="AC75" s="190"/>
      <c r="AD75" s="190"/>
      <c r="AE75" s="190"/>
      <c r="AF75" s="190"/>
      <c r="AG75" s="191"/>
    </row>
    <row r="76" spans="1:33" s="120" customFormat="1" x14ac:dyDescent="0.3">
      <c r="A76" s="119"/>
      <c r="B76" s="37">
        <v>36</v>
      </c>
      <c r="C76" s="180">
        <v>46284</v>
      </c>
      <c r="D76" s="176" t="s">
        <v>59</v>
      </c>
      <c r="E76" s="178" t="s">
        <v>25</v>
      </c>
      <c r="F76" s="132"/>
      <c r="G76" s="126">
        <v>4</v>
      </c>
      <c r="H76" s="126">
        <v>4</v>
      </c>
      <c r="I76" s="126">
        <v>4</v>
      </c>
      <c r="J76" s="126">
        <v>4</v>
      </c>
      <c r="K76" s="126">
        <v>4</v>
      </c>
      <c r="L76" s="126">
        <v>4</v>
      </c>
      <c r="M76" s="126">
        <v>4</v>
      </c>
      <c r="N76" s="126">
        <v>4</v>
      </c>
      <c r="O76" s="126">
        <v>4</v>
      </c>
      <c r="P76" s="129">
        <v>100</v>
      </c>
      <c r="Q76" s="130" t="s">
        <v>139</v>
      </c>
      <c r="R76" s="189" t="s">
        <v>55</v>
      </c>
      <c r="S76" s="190"/>
      <c r="T76" s="190"/>
      <c r="U76" s="191"/>
      <c r="Z76" s="189" t="s">
        <v>55</v>
      </c>
      <c r="AA76" s="190"/>
      <c r="AB76" s="190"/>
      <c r="AC76" s="190"/>
      <c r="AD76" s="190"/>
      <c r="AE76" s="190"/>
      <c r="AF76" s="190"/>
      <c r="AG76" s="191"/>
    </row>
    <row r="77" spans="1:33" s="120" customFormat="1" x14ac:dyDescent="0.3">
      <c r="A77" s="119"/>
      <c r="B77" s="37">
        <v>37</v>
      </c>
      <c r="C77" s="180">
        <v>46284</v>
      </c>
      <c r="D77" s="176" t="s">
        <v>59</v>
      </c>
      <c r="E77" s="178" t="s">
        <v>25</v>
      </c>
      <c r="F77" s="132"/>
      <c r="G77" s="126">
        <v>4</v>
      </c>
      <c r="H77" s="126">
        <v>4</v>
      </c>
      <c r="I77" s="126">
        <v>4</v>
      </c>
      <c r="J77" s="126">
        <v>4</v>
      </c>
      <c r="K77" s="126">
        <v>4</v>
      </c>
      <c r="L77" s="126">
        <v>4</v>
      </c>
      <c r="M77" s="126">
        <v>4</v>
      </c>
      <c r="N77" s="126">
        <v>4</v>
      </c>
      <c r="O77" s="126">
        <v>4</v>
      </c>
      <c r="P77" s="129">
        <v>100</v>
      </c>
      <c r="Q77" s="130" t="s">
        <v>139</v>
      </c>
      <c r="R77" s="189" t="s">
        <v>55</v>
      </c>
      <c r="S77" s="190"/>
      <c r="T77" s="190"/>
      <c r="U77" s="191"/>
      <c r="Z77" s="189" t="s">
        <v>100</v>
      </c>
      <c r="AA77" s="190"/>
      <c r="AB77" s="190"/>
      <c r="AC77" s="190"/>
      <c r="AD77" s="190"/>
      <c r="AE77" s="190"/>
      <c r="AF77" s="190"/>
      <c r="AG77" s="191"/>
    </row>
    <row r="78" spans="1:33" s="120" customFormat="1" x14ac:dyDescent="0.3">
      <c r="A78" s="119"/>
      <c r="B78" s="37">
        <v>38</v>
      </c>
      <c r="C78" s="180">
        <v>46284</v>
      </c>
      <c r="D78" s="176" t="s">
        <v>59</v>
      </c>
      <c r="E78" s="178" t="s">
        <v>25</v>
      </c>
      <c r="F78" s="132"/>
      <c r="G78" s="126">
        <v>4</v>
      </c>
      <c r="H78" s="126">
        <v>4</v>
      </c>
      <c r="I78" s="126">
        <v>4</v>
      </c>
      <c r="J78" s="126">
        <v>4</v>
      </c>
      <c r="K78" s="126">
        <v>4</v>
      </c>
      <c r="L78" s="126">
        <v>4</v>
      </c>
      <c r="M78" s="126">
        <v>4</v>
      </c>
      <c r="N78" s="126">
        <v>4</v>
      </c>
      <c r="O78" s="126">
        <v>4</v>
      </c>
      <c r="P78" s="129">
        <v>100</v>
      </c>
      <c r="Q78" s="130" t="s">
        <v>139</v>
      </c>
      <c r="R78" s="189" t="s">
        <v>55</v>
      </c>
      <c r="S78" s="190"/>
      <c r="T78" s="190"/>
      <c r="U78" s="191"/>
      <c r="Z78" s="189" t="s">
        <v>55</v>
      </c>
      <c r="AA78" s="190"/>
      <c r="AB78" s="190"/>
      <c r="AC78" s="190"/>
      <c r="AD78" s="190"/>
      <c r="AE78" s="190"/>
      <c r="AF78" s="190"/>
      <c r="AG78" s="191"/>
    </row>
    <row r="79" spans="1:33" s="120" customFormat="1" x14ac:dyDescent="0.3">
      <c r="A79" s="119"/>
      <c r="B79" s="37">
        <v>39</v>
      </c>
      <c r="C79" s="180">
        <v>46284</v>
      </c>
      <c r="D79" s="176" t="s">
        <v>59</v>
      </c>
      <c r="E79" s="178" t="s">
        <v>25</v>
      </c>
      <c r="F79" s="132"/>
      <c r="G79" s="126">
        <v>4</v>
      </c>
      <c r="H79" s="126">
        <v>4</v>
      </c>
      <c r="I79" s="126">
        <v>4</v>
      </c>
      <c r="J79" s="126">
        <v>4</v>
      </c>
      <c r="K79" s="126">
        <v>4</v>
      </c>
      <c r="L79" s="126">
        <v>4</v>
      </c>
      <c r="M79" s="126">
        <v>4</v>
      </c>
      <c r="N79" s="126">
        <v>4</v>
      </c>
      <c r="O79" s="126">
        <v>4</v>
      </c>
      <c r="P79" s="129">
        <v>100</v>
      </c>
      <c r="Q79" s="130" t="s">
        <v>139</v>
      </c>
      <c r="R79" s="189" t="s">
        <v>55</v>
      </c>
      <c r="S79" s="190"/>
      <c r="T79" s="190"/>
      <c r="U79" s="191"/>
      <c r="Z79" s="189" t="s">
        <v>55</v>
      </c>
      <c r="AA79" s="190"/>
      <c r="AB79" s="190"/>
      <c r="AC79" s="190"/>
      <c r="AD79" s="190"/>
      <c r="AE79" s="190"/>
      <c r="AF79" s="190"/>
      <c r="AG79" s="191"/>
    </row>
    <row r="80" spans="1:33" s="120" customFormat="1" x14ac:dyDescent="0.3">
      <c r="A80" s="119"/>
      <c r="B80" s="37">
        <v>40</v>
      </c>
      <c r="C80" s="180">
        <v>46284</v>
      </c>
      <c r="D80" s="176" t="s">
        <v>59</v>
      </c>
      <c r="E80" s="178" t="s">
        <v>25</v>
      </c>
      <c r="F80" s="132"/>
      <c r="G80" s="126">
        <v>4</v>
      </c>
      <c r="H80" s="126">
        <v>4</v>
      </c>
      <c r="I80" s="126">
        <v>4</v>
      </c>
      <c r="J80" s="126">
        <v>4</v>
      </c>
      <c r="K80" s="126">
        <v>4</v>
      </c>
      <c r="L80" s="126">
        <v>4</v>
      </c>
      <c r="M80" s="126">
        <v>4</v>
      </c>
      <c r="N80" s="126">
        <v>4</v>
      </c>
      <c r="O80" s="126">
        <v>4</v>
      </c>
      <c r="P80" s="129">
        <v>100</v>
      </c>
      <c r="Q80" s="130" t="s">
        <v>139</v>
      </c>
      <c r="R80" s="189" t="s">
        <v>55</v>
      </c>
      <c r="S80" s="190"/>
      <c r="T80" s="190"/>
      <c r="U80" s="191"/>
      <c r="Z80" s="189" t="s">
        <v>55</v>
      </c>
      <c r="AA80" s="190"/>
      <c r="AB80" s="190"/>
      <c r="AC80" s="190"/>
      <c r="AD80" s="190"/>
      <c r="AE80" s="190"/>
      <c r="AF80" s="190"/>
      <c r="AG80" s="191"/>
    </row>
    <row r="81" spans="1:33" s="120" customFormat="1" x14ac:dyDescent="0.3">
      <c r="A81" s="119"/>
      <c r="B81" s="37">
        <v>41</v>
      </c>
      <c r="C81" s="180">
        <v>46284</v>
      </c>
      <c r="D81" s="176" t="s">
        <v>59</v>
      </c>
      <c r="E81" s="178" t="s">
        <v>25</v>
      </c>
      <c r="F81" s="132"/>
      <c r="G81" s="126">
        <v>4</v>
      </c>
      <c r="H81" s="126">
        <v>4</v>
      </c>
      <c r="I81" s="126">
        <v>4</v>
      </c>
      <c r="J81" s="126">
        <v>4</v>
      </c>
      <c r="K81" s="126">
        <v>4</v>
      </c>
      <c r="L81" s="126">
        <v>4</v>
      </c>
      <c r="M81" s="126">
        <v>4</v>
      </c>
      <c r="N81" s="126">
        <v>4</v>
      </c>
      <c r="O81" s="126">
        <v>4</v>
      </c>
      <c r="P81" s="129">
        <v>100</v>
      </c>
      <c r="Q81" s="130" t="s">
        <v>139</v>
      </c>
      <c r="R81" s="189" t="s">
        <v>55</v>
      </c>
      <c r="S81" s="190"/>
      <c r="T81" s="190"/>
      <c r="U81" s="191"/>
      <c r="Z81" s="189" t="s">
        <v>55</v>
      </c>
      <c r="AA81" s="190"/>
      <c r="AB81" s="190"/>
      <c r="AC81" s="190"/>
      <c r="AD81" s="190"/>
      <c r="AE81" s="190"/>
      <c r="AF81" s="190"/>
      <c r="AG81" s="191"/>
    </row>
    <row r="82" spans="1:33" s="120" customFormat="1" x14ac:dyDescent="0.3">
      <c r="A82" s="119"/>
      <c r="B82" s="37">
        <v>42</v>
      </c>
      <c r="C82" s="180">
        <v>46286</v>
      </c>
      <c r="D82" s="176" t="s">
        <v>59</v>
      </c>
      <c r="E82" s="178" t="s">
        <v>25</v>
      </c>
      <c r="F82" s="132"/>
      <c r="G82" s="126">
        <v>4</v>
      </c>
      <c r="H82" s="126">
        <v>4</v>
      </c>
      <c r="I82" s="126">
        <v>4</v>
      </c>
      <c r="J82" s="126">
        <v>4</v>
      </c>
      <c r="K82" s="126">
        <v>4</v>
      </c>
      <c r="L82" s="126">
        <v>4</v>
      </c>
      <c r="M82" s="126">
        <v>4</v>
      </c>
      <c r="N82" s="126">
        <v>4</v>
      </c>
      <c r="O82" s="126">
        <v>4</v>
      </c>
      <c r="P82" s="129">
        <v>100</v>
      </c>
      <c r="Q82" s="130" t="s">
        <v>139</v>
      </c>
      <c r="R82" s="189" t="s">
        <v>55</v>
      </c>
      <c r="S82" s="190"/>
      <c r="T82" s="190"/>
      <c r="U82" s="191"/>
      <c r="Z82" s="189" t="s">
        <v>119</v>
      </c>
      <c r="AA82" s="190"/>
      <c r="AB82" s="190"/>
      <c r="AC82" s="190"/>
      <c r="AD82" s="190"/>
      <c r="AE82" s="190"/>
      <c r="AF82" s="190"/>
      <c r="AG82" s="191"/>
    </row>
    <row r="83" spans="1:33" s="120" customFormat="1" x14ac:dyDescent="0.3">
      <c r="A83" s="119"/>
      <c r="B83" s="37">
        <v>43</v>
      </c>
      <c r="C83" s="180">
        <v>46286</v>
      </c>
      <c r="D83" s="176" t="s">
        <v>59</v>
      </c>
      <c r="E83" s="178" t="s">
        <v>25</v>
      </c>
      <c r="F83" s="132"/>
      <c r="G83" s="126">
        <v>4</v>
      </c>
      <c r="H83" s="126">
        <v>4</v>
      </c>
      <c r="I83" s="126">
        <v>4</v>
      </c>
      <c r="J83" s="126">
        <v>4</v>
      </c>
      <c r="K83" s="126">
        <v>4</v>
      </c>
      <c r="L83" s="126">
        <v>4</v>
      </c>
      <c r="M83" s="126">
        <v>4</v>
      </c>
      <c r="N83" s="126">
        <v>4</v>
      </c>
      <c r="O83" s="126">
        <v>4</v>
      </c>
      <c r="P83" s="129">
        <v>100</v>
      </c>
      <c r="Q83" s="130" t="s">
        <v>139</v>
      </c>
      <c r="R83" s="189" t="s">
        <v>55</v>
      </c>
      <c r="S83" s="190"/>
      <c r="T83" s="190"/>
      <c r="U83" s="191"/>
      <c r="Z83" s="189" t="s">
        <v>106</v>
      </c>
      <c r="AA83" s="190"/>
      <c r="AB83" s="190"/>
      <c r="AC83" s="190"/>
      <c r="AD83" s="190"/>
      <c r="AE83" s="190"/>
      <c r="AF83" s="190"/>
      <c r="AG83" s="191"/>
    </row>
    <row r="84" spans="1:33" s="120" customFormat="1" x14ac:dyDescent="0.3">
      <c r="A84" s="119"/>
      <c r="B84" s="37">
        <v>44</v>
      </c>
      <c r="C84" s="180">
        <v>46286</v>
      </c>
      <c r="D84" s="176" t="s">
        <v>59</v>
      </c>
      <c r="E84" s="178" t="s">
        <v>25</v>
      </c>
      <c r="F84" s="132"/>
      <c r="G84" s="126">
        <v>4</v>
      </c>
      <c r="H84" s="126">
        <v>4</v>
      </c>
      <c r="I84" s="126">
        <v>4</v>
      </c>
      <c r="J84" s="126">
        <v>4</v>
      </c>
      <c r="K84" s="126">
        <v>4</v>
      </c>
      <c r="L84" s="126">
        <v>4</v>
      </c>
      <c r="M84" s="126">
        <v>4</v>
      </c>
      <c r="N84" s="126">
        <v>4</v>
      </c>
      <c r="O84" s="126">
        <v>4</v>
      </c>
      <c r="P84" s="129">
        <v>100</v>
      </c>
      <c r="Q84" s="130" t="s">
        <v>139</v>
      </c>
      <c r="R84" s="189" t="s">
        <v>55</v>
      </c>
      <c r="S84" s="190"/>
      <c r="T84" s="190"/>
      <c r="U84" s="191"/>
      <c r="Z84" s="189" t="s">
        <v>97</v>
      </c>
      <c r="AA84" s="190"/>
      <c r="AB84" s="190"/>
      <c r="AC84" s="190"/>
      <c r="AD84" s="190"/>
      <c r="AE84" s="190"/>
      <c r="AF84" s="190"/>
      <c r="AG84" s="191"/>
    </row>
    <row r="85" spans="1:33" s="120" customFormat="1" x14ac:dyDescent="0.3">
      <c r="A85" s="119"/>
      <c r="B85" s="37">
        <v>45</v>
      </c>
      <c r="C85" s="180">
        <v>46286</v>
      </c>
      <c r="D85" s="176" t="s">
        <v>59</v>
      </c>
      <c r="E85" s="178" t="s">
        <v>25</v>
      </c>
      <c r="F85" s="132"/>
      <c r="G85" s="126">
        <v>4</v>
      </c>
      <c r="H85" s="126">
        <v>4</v>
      </c>
      <c r="I85" s="126">
        <v>4</v>
      </c>
      <c r="J85" s="126">
        <v>4</v>
      </c>
      <c r="K85" s="126">
        <v>4</v>
      </c>
      <c r="L85" s="126">
        <v>4</v>
      </c>
      <c r="M85" s="126">
        <v>4</v>
      </c>
      <c r="N85" s="126">
        <v>4</v>
      </c>
      <c r="O85" s="126">
        <v>4</v>
      </c>
      <c r="P85" s="129">
        <v>100</v>
      </c>
      <c r="Q85" s="130" t="s">
        <v>139</v>
      </c>
      <c r="R85" s="189" t="s">
        <v>55</v>
      </c>
      <c r="S85" s="190"/>
      <c r="T85" s="190"/>
      <c r="U85" s="191"/>
      <c r="Z85" s="189" t="s">
        <v>55</v>
      </c>
      <c r="AA85" s="190"/>
      <c r="AB85" s="190"/>
      <c r="AC85" s="190"/>
      <c r="AD85" s="190"/>
      <c r="AE85" s="190"/>
      <c r="AF85" s="190"/>
      <c r="AG85" s="191"/>
    </row>
    <row r="86" spans="1:33" s="120" customFormat="1" x14ac:dyDescent="0.3">
      <c r="A86" s="119"/>
      <c r="B86" s="37">
        <v>46</v>
      </c>
      <c r="C86" s="180">
        <v>46286</v>
      </c>
      <c r="D86" s="176" t="s">
        <v>59</v>
      </c>
      <c r="E86" s="178" t="s">
        <v>25</v>
      </c>
      <c r="F86" s="132"/>
      <c r="G86" s="126">
        <v>4</v>
      </c>
      <c r="H86" s="126">
        <v>4</v>
      </c>
      <c r="I86" s="126">
        <v>4</v>
      </c>
      <c r="J86" s="126">
        <v>4</v>
      </c>
      <c r="K86" s="126">
        <v>4</v>
      </c>
      <c r="L86" s="126">
        <v>4</v>
      </c>
      <c r="M86" s="126">
        <v>4</v>
      </c>
      <c r="N86" s="126">
        <v>4</v>
      </c>
      <c r="O86" s="126">
        <v>4</v>
      </c>
      <c r="P86" s="129">
        <v>100</v>
      </c>
      <c r="Q86" s="130" t="s">
        <v>139</v>
      </c>
      <c r="R86" s="189" t="s">
        <v>55</v>
      </c>
      <c r="S86" s="190"/>
      <c r="T86" s="190"/>
      <c r="U86" s="191"/>
      <c r="Z86" s="189" t="s">
        <v>55</v>
      </c>
      <c r="AA86" s="190"/>
      <c r="AB86" s="190"/>
      <c r="AC86" s="190"/>
      <c r="AD86" s="190"/>
      <c r="AE86" s="190"/>
      <c r="AF86" s="190"/>
      <c r="AG86" s="191"/>
    </row>
    <row r="87" spans="1:33" s="120" customFormat="1" x14ac:dyDescent="0.3">
      <c r="A87" s="119"/>
      <c r="B87" s="37">
        <v>47</v>
      </c>
      <c r="C87" s="180">
        <v>46286</v>
      </c>
      <c r="D87" s="176" t="s">
        <v>59</v>
      </c>
      <c r="E87" s="178" t="s">
        <v>25</v>
      </c>
      <c r="F87" s="132"/>
      <c r="G87" s="126">
        <v>4</v>
      </c>
      <c r="H87" s="126">
        <v>4</v>
      </c>
      <c r="I87" s="126">
        <v>4</v>
      </c>
      <c r="J87" s="126">
        <v>4</v>
      </c>
      <c r="K87" s="126">
        <v>4</v>
      </c>
      <c r="L87" s="126">
        <v>4</v>
      </c>
      <c r="M87" s="126">
        <v>4</v>
      </c>
      <c r="N87" s="126">
        <v>4</v>
      </c>
      <c r="O87" s="126">
        <v>4</v>
      </c>
      <c r="P87" s="129">
        <v>100</v>
      </c>
      <c r="Q87" s="130" t="s">
        <v>139</v>
      </c>
      <c r="R87" s="189" t="s">
        <v>55</v>
      </c>
      <c r="S87" s="190"/>
      <c r="T87" s="190"/>
      <c r="U87" s="191"/>
      <c r="Z87" s="189" t="s">
        <v>55</v>
      </c>
      <c r="AA87" s="190"/>
      <c r="AB87" s="190"/>
      <c r="AC87" s="190"/>
      <c r="AD87" s="190"/>
      <c r="AE87" s="190"/>
      <c r="AF87" s="190"/>
      <c r="AG87" s="191"/>
    </row>
    <row r="88" spans="1:33" s="120" customFormat="1" x14ac:dyDescent="0.3">
      <c r="A88" s="119"/>
      <c r="B88" s="37">
        <v>48</v>
      </c>
      <c r="C88" s="180">
        <v>46289</v>
      </c>
      <c r="D88" s="176" t="s">
        <v>59</v>
      </c>
      <c r="E88" s="178" t="s">
        <v>25</v>
      </c>
      <c r="F88" s="132"/>
      <c r="G88" s="126">
        <v>4</v>
      </c>
      <c r="H88" s="126">
        <v>4</v>
      </c>
      <c r="I88" s="126">
        <v>4</v>
      </c>
      <c r="J88" s="126">
        <v>4</v>
      </c>
      <c r="K88" s="126">
        <v>4</v>
      </c>
      <c r="L88" s="126">
        <v>4</v>
      </c>
      <c r="M88" s="126">
        <v>4</v>
      </c>
      <c r="N88" s="126">
        <v>4</v>
      </c>
      <c r="O88" s="126">
        <v>4</v>
      </c>
      <c r="P88" s="129">
        <v>100</v>
      </c>
      <c r="Q88" s="130" t="s">
        <v>139</v>
      </c>
      <c r="R88" s="189" t="s">
        <v>55</v>
      </c>
      <c r="S88" s="190"/>
      <c r="T88" s="190"/>
      <c r="U88" s="191"/>
      <c r="Z88" s="189" t="s">
        <v>55</v>
      </c>
      <c r="AA88" s="190"/>
      <c r="AB88" s="190"/>
      <c r="AC88" s="190"/>
      <c r="AD88" s="190"/>
      <c r="AE88" s="190"/>
      <c r="AF88" s="190"/>
      <c r="AG88" s="191"/>
    </row>
    <row r="89" spans="1:33" s="120" customFormat="1" x14ac:dyDescent="0.3">
      <c r="A89" s="119"/>
      <c r="B89" s="37">
        <v>49</v>
      </c>
      <c r="C89" s="180">
        <v>46289</v>
      </c>
      <c r="D89" s="176" t="s">
        <v>59</v>
      </c>
      <c r="E89" s="178" t="s">
        <v>25</v>
      </c>
      <c r="F89" s="132"/>
      <c r="G89" s="126">
        <v>4</v>
      </c>
      <c r="H89" s="126">
        <v>4</v>
      </c>
      <c r="I89" s="126">
        <v>4</v>
      </c>
      <c r="J89" s="126">
        <v>4</v>
      </c>
      <c r="K89" s="126">
        <v>4</v>
      </c>
      <c r="L89" s="126">
        <v>4</v>
      </c>
      <c r="M89" s="126">
        <v>4</v>
      </c>
      <c r="N89" s="126">
        <v>4</v>
      </c>
      <c r="O89" s="126">
        <v>4</v>
      </c>
      <c r="P89" s="129">
        <v>100</v>
      </c>
      <c r="Q89" s="130" t="s">
        <v>139</v>
      </c>
      <c r="R89" s="189" t="s">
        <v>55</v>
      </c>
      <c r="S89" s="190"/>
      <c r="T89" s="190"/>
      <c r="U89" s="191"/>
      <c r="Z89" s="189" t="s">
        <v>55</v>
      </c>
      <c r="AA89" s="190"/>
      <c r="AB89" s="190"/>
      <c r="AC89" s="190"/>
      <c r="AD89" s="190"/>
      <c r="AE89" s="190"/>
      <c r="AF89" s="190"/>
      <c r="AG89" s="191"/>
    </row>
    <row r="90" spans="1:33" s="120" customFormat="1" x14ac:dyDescent="0.3">
      <c r="A90" s="119"/>
      <c r="B90" s="37">
        <v>50</v>
      </c>
      <c r="C90" s="180">
        <v>46289</v>
      </c>
      <c r="D90" s="176" t="s">
        <v>59</v>
      </c>
      <c r="E90" s="178" t="s">
        <v>25</v>
      </c>
      <c r="F90" s="132"/>
      <c r="G90" s="126">
        <v>4</v>
      </c>
      <c r="H90" s="126">
        <v>4</v>
      </c>
      <c r="I90" s="126">
        <v>4</v>
      </c>
      <c r="J90" s="126">
        <v>4</v>
      </c>
      <c r="K90" s="126">
        <v>4</v>
      </c>
      <c r="L90" s="126">
        <v>4</v>
      </c>
      <c r="M90" s="126">
        <v>4</v>
      </c>
      <c r="N90" s="126">
        <v>4</v>
      </c>
      <c r="O90" s="126">
        <v>4</v>
      </c>
      <c r="P90" s="129">
        <v>100</v>
      </c>
      <c r="Q90" s="130" t="s">
        <v>139</v>
      </c>
      <c r="R90" s="189" t="s">
        <v>55</v>
      </c>
      <c r="S90" s="190"/>
      <c r="T90" s="190"/>
      <c r="U90" s="191"/>
      <c r="Z90" s="189" t="s">
        <v>87</v>
      </c>
      <c r="AA90" s="190"/>
      <c r="AB90" s="190"/>
      <c r="AC90" s="190"/>
      <c r="AD90" s="190"/>
      <c r="AE90" s="190"/>
      <c r="AF90" s="190"/>
      <c r="AG90" s="191"/>
    </row>
    <row r="91" spans="1:33" s="120" customFormat="1" x14ac:dyDescent="0.3">
      <c r="A91" s="119"/>
      <c r="B91" s="37">
        <v>51</v>
      </c>
      <c r="C91" s="180">
        <v>46289</v>
      </c>
      <c r="D91" s="176" t="s">
        <v>59</v>
      </c>
      <c r="E91" s="178" t="s">
        <v>25</v>
      </c>
      <c r="F91" s="132"/>
      <c r="G91" s="126">
        <v>4</v>
      </c>
      <c r="H91" s="126">
        <v>4</v>
      </c>
      <c r="I91" s="126">
        <v>4</v>
      </c>
      <c r="J91" s="126">
        <v>4</v>
      </c>
      <c r="K91" s="126">
        <v>4</v>
      </c>
      <c r="L91" s="126">
        <v>4</v>
      </c>
      <c r="M91" s="126">
        <v>4</v>
      </c>
      <c r="N91" s="126">
        <v>4</v>
      </c>
      <c r="O91" s="126">
        <v>4</v>
      </c>
      <c r="P91" s="129">
        <v>100</v>
      </c>
      <c r="Q91" s="130" t="s">
        <v>139</v>
      </c>
      <c r="R91" s="189" t="s">
        <v>55</v>
      </c>
      <c r="S91" s="190"/>
      <c r="T91" s="190"/>
      <c r="U91" s="191"/>
      <c r="Z91" s="189" t="s">
        <v>55</v>
      </c>
      <c r="AA91" s="190"/>
      <c r="AB91" s="190"/>
      <c r="AC91" s="190"/>
      <c r="AD91" s="190"/>
      <c r="AE91" s="190"/>
      <c r="AF91" s="190"/>
      <c r="AG91" s="191"/>
    </row>
    <row r="92" spans="1:33" s="120" customFormat="1" x14ac:dyDescent="0.3">
      <c r="A92" s="119"/>
      <c r="B92" s="37">
        <v>52</v>
      </c>
      <c r="C92" s="180">
        <v>46289</v>
      </c>
      <c r="D92" s="176" t="s">
        <v>59</v>
      </c>
      <c r="E92" s="178" t="s">
        <v>25</v>
      </c>
      <c r="F92" s="132"/>
      <c r="G92" s="126">
        <v>4</v>
      </c>
      <c r="H92" s="126">
        <v>4</v>
      </c>
      <c r="I92" s="126">
        <v>4</v>
      </c>
      <c r="J92" s="126">
        <v>4</v>
      </c>
      <c r="K92" s="126">
        <v>4</v>
      </c>
      <c r="L92" s="126">
        <v>4</v>
      </c>
      <c r="M92" s="126">
        <v>4</v>
      </c>
      <c r="N92" s="126">
        <v>4</v>
      </c>
      <c r="O92" s="126">
        <v>4</v>
      </c>
      <c r="P92" s="129">
        <v>100</v>
      </c>
      <c r="Q92" s="130" t="s">
        <v>139</v>
      </c>
      <c r="R92" s="189" t="s">
        <v>55</v>
      </c>
      <c r="S92" s="190"/>
      <c r="T92" s="190"/>
      <c r="U92" s="191"/>
      <c r="Z92" s="189" t="s">
        <v>55</v>
      </c>
      <c r="AA92" s="190"/>
      <c r="AB92" s="190"/>
      <c r="AC92" s="190"/>
      <c r="AD92" s="190"/>
      <c r="AE92" s="190"/>
      <c r="AF92" s="190"/>
      <c r="AG92" s="191"/>
    </row>
    <row r="93" spans="1:33" s="120" customFormat="1" x14ac:dyDescent="0.3">
      <c r="A93" s="119"/>
      <c r="B93" s="37">
        <v>53</v>
      </c>
      <c r="C93" s="180">
        <v>46289</v>
      </c>
      <c r="D93" s="176" t="s">
        <v>59</v>
      </c>
      <c r="E93" s="178" t="s">
        <v>25</v>
      </c>
      <c r="F93" s="132"/>
      <c r="G93" s="126">
        <v>4</v>
      </c>
      <c r="H93" s="126">
        <v>4</v>
      </c>
      <c r="I93" s="126">
        <v>4</v>
      </c>
      <c r="J93" s="126">
        <v>4</v>
      </c>
      <c r="K93" s="126">
        <v>4</v>
      </c>
      <c r="L93" s="126">
        <v>4</v>
      </c>
      <c r="M93" s="126">
        <v>4</v>
      </c>
      <c r="N93" s="126">
        <v>4</v>
      </c>
      <c r="O93" s="126">
        <v>4</v>
      </c>
      <c r="P93" s="129">
        <v>100</v>
      </c>
      <c r="Q93" s="130" t="s">
        <v>139</v>
      </c>
      <c r="R93" s="189" t="s">
        <v>55</v>
      </c>
      <c r="S93" s="190"/>
      <c r="T93" s="190"/>
      <c r="U93" s="191"/>
      <c r="Z93" s="189" t="s">
        <v>55</v>
      </c>
      <c r="AA93" s="190"/>
      <c r="AB93" s="190"/>
      <c r="AC93" s="190"/>
      <c r="AD93" s="190"/>
      <c r="AE93" s="190"/>
      <c r="AF93" s="190"/>
      <c r="AG93" s="191"/>
    </row>
    <row r="94" spans="1:33" s="120" customFormat="1" x14ac:dyDescent="0.3">
      <c r="A94" s="119"/>
      <c r="B94" s="37">
        <v>54</v>
      </c>
      <c r="C94" s="180">
        <v>46291</v>
      </c>
      <c r="D94" s="176" t="s">
        <v>59</v>
      </c>
      <c r="E94" s="178" t="s">
        <v>25</v>
      </c>
      <c r="F94" s="132"/>
      <c r="G94" s="126">
        <v>4</v>
      </c>
      <c r="H94" s="126">
        <v>4</v>
      </c>
      <c r="I94" s="126">
        <v>4</v>
      </c>
      <c r="J94" s="126">
        <v>4</v>
      </c>
      <c r="K94" s="126">
        <v>4</v>
      </c>
      <c r="L94" s="126">
        <v>4</v>
      </c>
      <c r="M94" s="126">
        <v>4</v>
      </c>
      <c r="N94" s="126">
        <v>4</v>
      </c>
      <c r="O94" s="126">
        <v>4</v>
      </c>
      <c r="P94" s="129">
        <v>100</v>
      </c>
      <c r="Q94" s="130" t="s">
        <v>139</v>
      </c>
      <c r="R94" s="189" t="s">
        <v>55</v>
      </c>
      <c r="S94" s="190"/>
      <c r="T94" s="190"/>
      <c r="U94" s="191"/>
      <c r="Z94" s="189" t="s">
        <v>55</v>
      </c>
      <c r="AA94" s="190"/>
      <c r="AB94" s="190"/>
      <c r="AC94" s="190"/>
      <c r="AD94" s="190"/>
      <c r="AE94" s="190"/>
      <c r="AF94" s="190"/>
      <c r="AG94" s="191"/>
    </row>
    <row r="95" spans="1:33" s="120" customFormat="1" x14ac:dyDescent="0.3">
      <c r="A95" s="119"/>
      <c r="B95" s="37">
        <v>55</v>
      </c>
      <c r="C95" s="180">
        <v>46291</v>
      </c>
      <c r="D95" s="176" t="s">
        <v>59</v>
      </c>
      <c r="E95" s="178" t="s">
        <v>25</v>
      </c>
      <c r="F95" s="132"/>
      <c r="G95" s="126">
        <v>4</v>
      </c>
      <c r="H95" s="126">
        <v>4</v>
      </c>
      <c r="I95" s="126">
        <v>4</v>
      </c>
      <c r="J95" s="126">
        <v>4</v>
      </c>
      <c r="K95" s="126">
        <v>4</v>
      </c>
      <c r="L95" s="126">
        <v>4</v>
      </c>
      <c r="M95" s="126">
        <v>4</v>
      </c>
      <c r="N95" s="126">
        <v>4</v>
      </c>
      <c r="O95" s="126">
        <v>4</v>
      </c>
      <c r="P95" s="129">
        <v>100</v>
      </c>
      <c r="Q95" s="130" t="s">
        <v>139</v>
      </c>
      <c r="R95" s="189" t="s">
        <v>55</v>
      </c>
      <c r="S95" s="190"/>
      <c r="T95" s="190"/>
      <c r="U95" s="191"/>
      <c r="Z95" s="189" t="s">
        <v>55</v>
      </c>
      <c r="AA95" s="190"/>
      <c r="AB95" s="190"/>
      <c r="AC95" s="190"/>
      <c r="AD95" s="190"/>
      <c r="AE95" s="190"/>
      <c r="AF95" s="190"/>
      <c r="AG95" s="191"/>
    </row>
    <row r="96" spans="1:33" s="120" customFormat="1" x14ac:dyDescent="0.3">
      <c r="A96" s="119"/>
      <c r="B96" s="37">
        <v>56</v>
      </c>
      <c r="C96" s="180">
        <v>46291</v>
      </c>
      <c r="D96" s="176" t="s">
        <v>59</v>
      </c>
      <c r="E96" s="178" t="s">
        <v>25</v>
      </c>
      <c r="F96" s="132"/>
      <c r="G96" s="126">
        <v>4</v>
      </c>
      <c r="H96" s="126">
        <v>4</v>
      </c>
      <c r="I96" s="126">
        <v>4</v>
      </c>
      <c r="J96" s="126">
        <v>4</v>
      </c>
      <c r="K96" s="126">
        <v>4</v>
      </c>
      <c r="L96" s="126">
        <v>4</v>
      </c>
      <c r="M96" s="126">
        <v>4</v>
      </c>
      <c r="N96" s="126">
        <v>4</v>
      </c>
      <c r="O96" s="126">
        <v>4</v>
      </c>
      <c r="P96" s="129">
        <v>100</v>
      </c>
      <c r="Q96" s="130" t="s">
        <v>139</v>
      </c>
      <c r="R96" s="189" t="s">
        <v>55</v>
      </c>
      <c r="S96" s="190"/>
      <c r="T96" s="190"/>
      <c r="U96" s="191"/>
      <c r="Z96" s="189" t="s">
        <v>55</v>
      </c>
      <c r="AA96" s="190"/>
      <c r="AB96" s="190"/>
      <c r="AC96" s="190"/>
      <c r="AD96" s="190"/>
      <c r="AE96" s="190"/>
      <c r="AF96" s="190"/>
      <c r="AG96" s="191"/>
    </row>
    <row r="97" spans="1:33" s="120" customFormat="1" x14ac:dyDescent="0.3">
      <c r="A97" s="119"/>
      <c r="B97" s="37">
        <v>57</v>
      </c>
      <c r="C97" s="180">
        <v>46291</v>
      </c>
      <c r="D97" s="176" t="s">
        <v>59</v>
      </c>
      <c r="E97" s="178" t="s">
        <v>25</v>
      </c>
      <c r="F97" s="132"/>
      <c r="G97" s="126">
        <v>4</v>
      </c>
      <c r="H97" s="126">
        <v>4</v>
      </c>
      <c r="I97" s="126">
        <v>4</v>
      </c>
      <c r="J97" s="126">
        <v>4</v>
      </c>
      <c r="K97" s="126">
        <v>4</v>
      </c>
      <c r="L97" s="126">
        <v>4</v>
      </c>
      <c r="M97" s="126">
        <v>4</v>
      </c>
      <c r="N97" s="126">
        <v>4</v>
      </c>
      <c r="O97" s="126">
        <v>4</v>
      </c>
      <c r="P97" s="129">
        <v>100</v>
      </c>
      <c r="Q97" s="130" t="s">
        <v>139</v>
      </c>
      <c r="R97" s="189" t="s">
        <v>55</v>
      </c>
      <c r="S97" s="190"/>
      <c r="T97" s="190"/>
      <c r="U97" s="191"/>
      <c r="Z97" s="189" t="s">
        <v>55</v>
      </c>
      <c r="AA97" s="190"/>
      <c r="AB97" s="190"/>
      <c r="AC97" s="190"/>
      <c r="AD97" s="190"/>
      <c r="AE97" s="190"/>
      <c r="AF97" s="190"/>
      <c r="AG97" s="191"/>
    </row>
    <row r="98" spans="1:33" s="120" customFormat="1" x14ac:dyDescent="0.3">
      <c r="A98" s="119"/>
      <c r="B98" s="37">
        <v>58</v>
      </c>
      <c r="C98" s="180">
        <v>46291</v>
      </c>
      <c r="D98" s="176" t="s">
        <v>59</v>
      </c>
      <c r="E98" s="178" t="s">
        <v>25</v>
      </c>
      <c r="F98" s="132"/>
      <c r="G98" s="126">
        <v>4</v>
      </c>
      <c r="H98" s="126">
        <v>4</v>
      </c>
      <c r="I98" s="126">
        <v>4</v>
      </c>
      <c r="J98" s="126">
        <v>4</v>
      </c>
      <c r="K98" s="126">
        <v>4</v>
      </c>
      <c r="L98" s="126">
        <v>4</v>
      </c>
      <c r="M98" s="126">
        <v>4</v>
      </c>
      <c r="N98" s="126">
        <v>4</v>
      </c>
      <c r="O98" s="126">
        <v>4</v>
      </c>
      <c r="P98" s="129">
        <v>100</v>
      </c>
      <c r="Q98" s="130" t="s">
        <v>139</v>
      </c>
      <c r="R98" s="189" t="s">
        <v>55</v>
      </c>
      <c r="S98" s="190"/>
      <c r="T98" s="190"/>
      <c r="U98" s="191"/>
      <c r="Z98" s="189" t="s">
        <v>55</v>
      </c>
      <c r="AA98" s="190"/>
      <c r="AB98" s="190"/>
      <c r="AC98" s="190"/>
      <c r="AD98" s="190"/>
      <c r="AE98" s="190"/>
      <c r="AF98" s="190"/>
      <c r="AG98" s="191"/>
    </row>
    <row r="99" spans="1:33" s="120" customFormat="1" x14ac:dyDescent="0.3">
      <c r="A99" s="119"/>
      <c r="B99" s="37">
        <v>59</v>
      </c>
      <c r="C99" s="180">
        <v>46291</v>
      </c>
      <c r="D99" s="176" t="s">
        <v>59</v>
      </c>
      <c r="E99" s="178" t="s">
        <v>25</v>
      </c>
      <c r="F99" s="132"/>
      <c r="G99" s="126">
        <v>4</v>
      </c>
      <c r="H99" s="126">
        <v>4</v>
      </c>
      <c r="I99" s="126">
        <v>4</v>
      </c>
      <c r="J99" s="126">
        <v>4</v>
      </c>
      <c r="K99" s="126">
        <v>4</v>
      </c>
      <c r="L99" s="126">
        <v>4</v>
      </c>
      <c r="M99" s="126">
        <v>4</v>
      </c>
      <c r="N99" s="126">
        <v>4</v>
      </c>
      <c r="O99" s="126">
        <v>4</v>
      </c>
      <c r="P99" s="129">
        <v>100</v>
      </c>
      <c r="Q99" s="130" t="s">
        <v>139</v>
      </c>
      <c r="R99" s="189" t="s">
        <v>55</v>
      </c>
      <c r="S99" s="190"/>
      <c r="T99" s="190"/>
      <c r="U99" s="191"/>
      <c r="Z99" s="189" t="s">
        <v>55</v>
      </c>
      <c r="AA99" s="190"/>
      <c r="AB99" s="190"/>
      <c r="AC99" s="190"/>
      <c r="AD99" s="190"/>
      <c r="AE99" s="190"/>
      <c r="AF99" s="190"/>
      <c r="AG99" s="191"/>
    </row>
    <row r="100" spans="1:33" s="120" customFormat="1" x14ac:dyDescent="0.3">
      <c r="A100" s="119"/>
      <c r="B100" s="37">
        <v>60</v>
      </c>
      <c r="C100" s="180">
        <v>46291</v>
      </c>
      <c r="D100" s="176" t="s">
        <v>59</v>
      </c>
      <c r="E100" s="178" t="s">
        <v>25</v>
      </c>
      <c r="F100" s="132"/>
      <c r="G100" s="126">
        <v>4</v>
      </c>
      <c r="H100" s="126">
        <v>4</v>
      </c>
      <c r="I100" s="126">
        <v>4</v>
      </c>
      <c r="J100" s="126">
        <v>4</v>
      </c>
      <c r="K100" s="126">
        <v>4</v>
      </c>
      <c r="L100" s="126">
        <v>4</v>
      </c>
      <c r="M100" s="126">
        <v>4</v>
      </c>
      <c r="N100" s="126">
        <v>4</v>
      </c>
      <c r="O100" s="126">
        <v>4</v>
      </c>
      <c r="P100" s="129">
        <v>100</v>
      </c>
      <c r="Q100" s="130" t="s">
        <v>139</v>
      </c>
      <c r="R100" s="189" t="s">
        <v>55</v>
      </c>
      <c r="S100" s="190"/>
      <c r="T100" s="190"/>
      <c r="U100" s="191"/>
      <c r="Z100" s="189" t="s">
        <v>55</v>
      </c>
      <c r="AA100" s="190"/>
      <c r="AB100" s="190"/>
      <c r="AC100" s="190"/>
      <c r="AD100" s="190"/>
      <c r="AE100" s="190"/>
      <c r="AF100" s="190"/>
      <c r="AG100" s="191"/>
    </row>
    <row r="101" spans="1:33" s="120" customFormat="1" x14ac:dyDescent="0.3">
      <c r="A101" s="119"/>
      <c r="B101" s="37"/>
      <c r="C101" s="136"/>
      <c r="D101" s="127"/>
      <c r="E101" s="131"/>
      <c r="F101" s="132"/>
      <c r="G101" s="126"/>
      <c r="H101" s="126"/>
      <c r="I101" s="126"/>
      <c r="J101" s="126"/>
      <c r="K101" s="126"/>
      <c r="L101" s="126"/>
      <c r="M101" s="126"/>
      <c r="N101" s="126"/>
      <c r="O101" s="126"/>
      <c r="P101" s="129"/>
      <c r="Q101" s="130"/>
      <c r="R101" s="189"/>
      <c r="S101" s="190"/>
      <c r="T101" s="190"/>
      <c r="U101" s="191"/>
      <c r="Z101" s="189" t="s">
        <v>55</v>
      </c>
      <c r="AA101" s="190"/>
      <c r="AB101" s="190"/>
      <c r="AC101" s="190"/>
      <c r="AD101" s="190"/>
      <c r="AE101" s="190"/>
      <c r="AF101" s="190"/>
      <c r="AG101" s="191"/>
    </row>
    <row r="102" spans="1:33" s="120" customFormat="1" x14ac:dyDescent="0.3">
      <c r="A102" s="119"/>
      <c r="B102" s="37"/>
      <c r="C102" s="136"/>
      <c r="D102" s="127"/>
      <c r="E102" s="131"/>
      <c r="F102" s="132"/>
      <c r="G102" s="126"/>
      <c r="H102" s="126"/>
      <c r="I102" s="126"/>
      <c r="J102" s="126"/>
      <c r="K102" s="126"/>
      <c r="L102" s="126"/>
      <c r="M102" s="126"/>
      <c r="N102" s="126"/>
      <c r="O102" s="126"/>
      <c r="P102" s="129"/>
      <c r="Q102" s="130"/>
      <c r="R102" s="189"/>
      <c r="S102" s="190"/>
      <c r="T102" s="190"/>
      <c r="U102" s="191"/>
      <c r="Z102" s="189" t="s">
        <v>55</v>
      </c>
      <c r="AA102" s="190"/>
      <c r="AB102" s="190"/>
      <c r="AC102" s="190"/>
      <c r="AD102" s="190"/>
      <c r="AE102" s="190"/>
      <c r="AF102" s="190"/>
      <c r="AG102" s="191"/>
    </row>
    <row r="103" spans="1:33" s="120" customFormat="1" x14ac:dyDescent="0.3">
      <c r="A103" s="119"/>
      <c r="B103" s="37"/>
      <c r="C103" s="136"/>
      <c r="D103" s="127"/>
      <c r="E103" s="131"/>
      <c r="F103" s="132"/>
      <c r="G103" s="126"/>
      <c r="H103" s="126"/>
      <c r="I103" s="126"/>
      <c r="J103" s="126"/>
      <c r="K103" s="126"/>
      <c r="L103" s="126"/>
      <c r="M103" s="126"/>
      <c r="N103" s="126"/>
      <c r="O103" s="126"/>
      <c r="P103" s="129"/>
      <c r="Q103" s="130"/>
      <c r="R103" s="189"/>
      <c r="S103" s="190"/>
      <c r="T103" s="190"/>
      <c r="U103" s="191"/>
      <c r="Z103" s="189" t="s">
        <v>120</v>
      </c>
      <c r="AA103" s="190"/>
      <c r="AB103" s="190"/>
      <c r="AC103" s="190"/>
      <c r="AD103" s="190"/>
      <c r="AE103" s="190"/>
      <c r="AF103" s="190"/>
      <c r="AG103" s="191"/>
    </row>
    <row r="104" spans="1:33" s="120" customFormat="1" x14ac:dyDescent="0.3">
      <c r="A104" s="119"/>
      <c r="B104" s="37"/>
      <c r="C104" s="136"/>
      <c r="D104" s="127"/>
      <c r="E104" s="131"/>
      <c r="F104" s="132"/>
      <c r="G104" s="126"/>
      <c r="H104" s="126"/>
      <c r="I104" s="126"/>
      <c r="J104" s="126"/>
      <c r="K104" s="126"/>
      <c r="L104" s="126"/>
      <c r="M104" s="126"/>
      <c r="N104" s="126"/>
      <c r="O104" s="126"/>
      <c r="P104" s="129"/>
      <c r="Q104" s="130"/>
      <c r="R104" s="189"/>
      <c r="S104" s="190"/>
      <c r="T104" s="190"/>
      <c r="U104" s="191"/>
      <c r="Z104" s="189" t="s">
        <v>55</v>
      </c>
      <c r="AA104" s="190"/>
      <c r="AB104" s="190"/>
      <c r="AC104" s="190"/>
      <c r="AD104" s="190"/>
      <c r="AE104" s="190"/>
      <c r="AF104" s="190"/>
      <c r="AG104" s="191"/>
    </row>
    <row r="105" spans="1:33" s="120" customFormat="1" x14ac:dyDescent="0.3">
      <c r="A105" s="119"/>
      <c r="B105" s="37"/>
      <c r="C105" s="136"/>
      <c r="D105" s="127"/>
      <c r="E105" s="131"/>
      <c r="F105" s="132"/>
      <c r="G105" s="126"/>
      <c r="H105" s="126"/>
      <c r="I105" s="126"/>
      <c r="J105" s="126"/>
      <c r="K105" s="126"/>
      <c r="L105" s="126"/>
      <c r="M105" s="126"/>
      <c r="N105" s="126"/>
      <c r="O105" s="126"/>
      <c r="P105" s="129"/>
      <c r="Q105" s="130"/>
      <c r="R105" s="189"/>
      <c r="S105" s="190"/>
      <c r="T105" s="190"/>
      <c r="U105" s="191"/>
      <c r="Z105" s="189" t="s">
        <v>122</v>
      </c>
      <c r="AA105" s="190"/>
      <c r="AB105" s="190"/>
      <c r="AC105" s="190"/>
      <c r="AD105" s="190"/>
      <c r="AE105" s="190"/>
      <c r="AF105" s="190"/>
      <c r="AG105" s="191"/>
    </row>
    <row r="106" spans="1:33" s="120" customFormat="1" x14ac:dyDescent="0.3">
      <c r="A106" s="119"/>
      <c r="B106" s="37"/>
      <c r="C106" s="136"/>
      <c r="D106" s="127"/>
      <c r="E106" s="131"/>
      <c r="F106" s="132"/>
      <c r="G106" s="126"/>
      <c r="H106" s="126"/>
      <c r="I106" s="126"/>
      <c r="J106" s="126"/>
      <c r="K106" s="126"/>
      <c r="L106" s="126"/>
      <c r="M106" s="126"/>
      <c r="N106" s="126"/>
      <c r="O106" s="126"/>
      <c r="P106" s="129"/>
      <c r="Q106" s="130"/>
      <c r="R106" s="189"/>
      <c r="S106" s="190"/>
      <c r="T106" s="190"/>
      <c r="U106" s="191"/>
      <c r="Z106" s="189" t="s">
        <v>87</v>
      </c>
      <c r="AA106" s="190"/>
      <c r="AB106" s="190"/>
      <c r="AC106" s="190"/>
      <c r="AD106" s="190"/>
      <c r="AE106" s="190"/>
      <c r="AF106" s="190"/>
      <c r="AG106" s="191"/>
    </row>
    <row r="107" spans="1:33" s="120" customFormat="1" x14ac:dyDescent="0.3">
      <c r="A107" s="119"/>
      <c r="B107" s="37"/>
      <c r="C107" s="136"/>
      <c r="D107" s="127"/>
      <c r="E107" s="131"/>
      <c r="F107" s="132"/>
      <c r="G107" s="126"/>
      <c r="H107" s="126"/>
      <c r="I107" s="126"/>
      <c r="J107" s="126"/>
      <c r="K107" s="126"/>
      <c r="L107" s="126"/>
      <c r="M107" s="126"/>
      <c r="N107" s="126"/>
      <c r="O107" s="126"/>
      <c r="P107" s="129"/>
      <c r="Q107" s="130"/>
      <c r="R107" s="189"/>
      <c r="S107" s="190"/>
      <c r="T107" s="190"/>
      <c r="U107" s="191"/>
      <c r="Z107" s="189" t="s">
        <v>124</v>
      </c>
      <c r="AA107" s="190"/>
      <c r="AB107" s="190"/>
      <c r="AC107" s="190"/>
      <c r="AD107" s="190"/>
      <c r="AE107" s="190"/>
      <c r="AF107" s="190"/>
      <c r="AG107" s="191"/>
    </row>
    <row r="108" spans="1:33" s="120" customFormat="1" x14ac:dyDescent="0.3">
      <c r="A108" s="119"/>
      <c r="B108" s="37"/>
      <c r="C108" s="136"/>
      <c r="D108" s="127"/>
      <c r="E108" s="131"/>
      <c r="F108" s="132"/>
      <c r="G108" s="126"/>
      <c r="H108" s="126"/>
      <c r="I108" s="126"/>
      <c r="J108" s="126"/>
      <c r="K108" s="126"/>
      <c r="L108" s="126"/>
      <c r="M108" s="126"/>
      <c r="N108" s="126"/>
      <c r="O108" s="126"/>
      <c r="P108" s="129"/>
      <c r="Q108" s="130"/>
      <c r="R108" s="189"/>
      <c r="S108" s="190"/>
      <c r="T108" s="190"/>
      <c r="U108" s="191"/>
      <c r="Z108" s="189" t="s">
        <v>55</v>
      </c>
      <c r="AA108" s="190"/>
      <c r="AB108" s="190"/>
      <c r="AC108" s="190"/>
      <c r="AD108" s="190"/>
      <c r="AE108" s="190"/>
      <c r="AF108" s="190"/>
      <c r="AG108" s="191"/>
    </row>
    <row r="109" spans="1:33" s="120" customFormat="1" x14ac:dyDescent="0.3">
      <c r="A109" s="119"/>
      <c r="B109" s="37"/>
      <c r="C109" s="136"/>
      <c r="D109" s="127"/>
      <c r="E109" s="131"/>
      <c r="F109" s="132"/>
      <c r="G109" s="126"/>
      <c r="H109" s="126"/>
      <c r="I109" s="126"/>
      <c r="J109" s="126"/>
      <c r="K109" s="126"/>
      <c r="L109" s="126"/>
      <c r="M109" s="126"/>
      <c r="N109" s="126"/>
      <c r="O109" s="126"/>
      <c r="P109" s="129"/>
      <c r="Q109" s="130"/>
      <c r="R109" s="189"/>
      <c r="S109" s="190"/>
      <c r="T109" s="190"/>
      <c r="U109" s="191"/>
      <c r="Z109" s="189" t="s">
        <v>55</v>
      </c>
      <c r="AA109" s="190"/>
      <c r="AB109" s="190"/>
      <c r="AC109" s="190"/>
      <c r="AD109" s="190"/>
      <c r="AE109" s="190"/>
      <c r="AF109" s="190"/>
      <c r="AG109" s="191"/>
    </row>
    <row r="110" spans="1:33" s="120" customFormat="1" x14ac:dyDescent="0.3">
      <c r="A110" s="119"/>
      <c r="B110" s="37"/>
      <c r="C110" s="136"/>
      <c r="D110" s="127"/>
      <c r="E110" s="131"/>
      <c r="F110" s="132"/>
      <c r="G110" s="126"/>
      <c r="H110" s="126"/>
      <c r="I110" s="126"/>
      <c r="J110" s="126"/>
      <c r="K110" s="126"/>
      <c r="L110" s="126"/>
      <c r="M110" s="126"/>
      <c r="N110" s="126"/>
      <c r="O110" s="126"/>
      <c r="P110" s="129"/>
      <c r="Q110" s="130"/>
      <c r="R110" s="189"/>
      <c r="S110" s="190"/>
      <c r="T110" s="190"/>
      <c r="U110" s="191"/>
      <c r="Z110" s="189" t="s">
        <v>55</v>
      </c>
      <c r="AA110" s="190"/>
      <c r="AB110" s="190"/>
      <c r="AC110" s="190"/>
      <c r="AD110" s="190"/>
      <c r="AE110" s="190"/>
      <c r="AF110" s="190"/>
      <c r="AG110" s="191"/>
    </row>
    <row r="111" spans="1:33" s="120" customFormat="1" x14ac:dyDescent="0.3">
      <c r="A111" s="119"/>
      <c r="B111" s="37"/>
      <c r="C111" s="136"/>
      <c r="D111" s="127"/>
      <c r="E111" s="131"/>
      <c r="F111" s="132"/>
      <c r="G111" s="126"/>
      <c r="H111" s="126"/>
      <c r="I111" s="126"/>
      <c r="J111" s="126"/>
      <c r="K111" s="126"/>
      <c r="L111" s="126"/>
      <c r="M111" s="126"/>
      <c r="N111" s="126"/>
      <c r="O111" s="126"/>
      <c r="P111" s="129"/>
      <c r="Q111" s="130"/>
      <c r="R111" s="189"/>
      <c r="S111" s="190"/>
      <c r="T111" s="190"/>
      <c r="U111" s="191"/>
      <c r="Z111" s="189" t="s">
        <v>55</v>
      </c>
      <c r="AA111" s="190"/>
      <c r="AB111" s="190"/>
      <c r="AC111" s="190"/>
      <c r="AD111" s="190"/>
      <c r="AE111" s="190"/>
      <c r="AF111" s="190"/>
      <c r="AG111" s="191"/>
    </row>
    <row r="112" spans="1:33" ht="14.4" customHeight="1" x14ac:dyDescent="0.3">
      <c r="B112" s="37"/>
      <c r="C112" s="136"/>
      <c r="D112" s="127"/>
      <c r="E112" s="131"/>
      <c r="F112" s="132"/>
      <c r="G112" s="126"/>
      <c r="H112" s="126"/>
      <c r="I112" s="126"/>
      <c r="J112" s="126"/>
      <c r="K112" s="126"/>
      <c r="L112" s="126"/>
      <c r="M112" s="126"/>
      <c r="N112" s="126"/>
      <c r="O112" s="126"/>
      <c r="P112" s="129"/>
      <c r="Q112" s="130"/>
      <c r="R112" s="202"/>
      <c r="S112" s="202"/>
      <c r="T112" s="202"/>
      <c r="U112" s="202"/>
    </row>
    <row r="113" spans="2:21" ht="14.4" customHeight="1" x14ac:dyDescent="0.3">
      <c r="B113" s="37"/>
      <c r="C113" s="136"/>
      <c r="D113" s="127"/>
      <c r="E113" s="131"/>
      <c r="F113" s="132"/>
      <c r="G113" s="126"/>
      <c r="H113" s="126"/>
      <c r="I113" s="126"/>
      <c r="J113" s="126"/>
      <c r="K113" s="126"/>
      <c r="L113" s="126"/>
      <c r="M113" s="126"/>
      <c r="N113" s="126"/>
      <c r="O113" s="126"/>
      <c r="P113" s="129"/>
      <c r="Q113" s="130"/>
      <c r="R113" s="202"/>
      <c r="S113" s="202"/>
      <c r="T113" s="202"/>
      <c r="U113" s="202"/>
    </row>
    <row r="114" spans="2:21" x14ac:dyDescent="0.3">
      <c r="B114" s="37"/>
      <c r="C114" s="136"/>
      <c r="D114" s="127"/>
      <c r="E114" s="131"/>
      <c r="F114" s="132"/>
      <c r="G114" s="126"/>
      <c r="H114" s="126"/>
      <c r="I114" s="126"/>
      <c r="J114" s="126"/>
      <c r="K114" s="126"/>
      <c r="L114" s="126"/>
      <c r="M114" s="126"/>
      <c r="N114" s="126"/>
      <c r="O114" s="126"/>
      <c r="P114" s="129"/>
      <c r="Q114" s="130"/>
      <c r="R114" s="202"/>
      <c r="S114" s="202"/>
      <c r="T114" s="202"/>
      <c r="U114" s="202"/>
    </row>
    <row r="115" spans="2:21" x14ac:dyDescent="0.3">
      <c r="B115" s="37"/>
      <c r="C115" s="136"/>
      <c r="D115" s="127"/>
      <c r="E115" s="131"/>
      <c r="F115" s="132"/>
      <c r="G115" s="126"/>
      <c r="H115" s="126"/>
      <c r="I115" s="126"/>
      <c r="J115" s="126"/>
      <c r="K115" s="126"/>
      <c r="L115" s="126"/>
      <c r="M115" s="126"/>
      <c r="N115" s="126"/>
      <c r="O115" s="126"/>
      <c r="P115" s="129"/>
      <c r="Q115" s="130"/>
      <c r="R115" s="202"/>
      <c r="S115" s="202"/>
      <c r="T115" s="202"/>
      <c r="U115" s="202"/>
    </row>
    <row r="116" spans="2:21" x14ac:dyDescent="0.3">
      <c r="B116" s="37"/>
      <c r="C116" s="136"/>
      <c r="D116" s="127"/>
      <c r="E116" s="131"/>
      <c r="F116" s="132"/>
      <c r="G116" s="126"/>
      <c r="H116" s="126"/>
      <c r="I116" s="126"/>
      <c r="J116" s="126"/>
      <c r="K116" s="126"/>
      <c r="L116" s="126"/>
      <c r="M116" s="126"/>
      <c r="N116" s="126"/>
      <c r="O116" s="126"/>
      <c r="P116" s="129"/>
      <c r="Q116" s="130"/>
      <c r="R116" s="202"/>
      <c r="S116" s="202"/>
      <c r="T116" s="202"/>
      <c r="U116" s="202"/>
    </row>
    <row r="117" spans="2:21" x14ac:dyDescent="0.3">
      <c r="B117" s="37"/>
      <c r="C117" s="136"/>
      <c r="D117" s="127"/>
      <c r="E117" s="131"/>
      <c r="F117" s="132"/>
      <c r="G117" s="126"/>
      <c r="H117" s="126"/>
      <c r="I117" s="126"/>
      <c r="J117" s="126"/>
      <c r="K117" s="126"/>
      <c r="L117" s="126"/>
      <c r="M117" s="126"/>
      <c r="N117" s="126"/>
      <c r="O117" s="126"/>
      <c r="P117" s="129"/>
      <c r="Q117" s="130"/>
      <c r="R117" s="202"/>
      <c r="S117" s="202"/>
      <c r="T117" s="202"/>
      <c r="U117" s="202"/>
    </row>
    <row r="118" spans="2:21" x14ac:dyDescent="0.3">
      <c r="B118" s="37"/>
      <c r="C118" s="136"/>
      <c r="D118" s="127"/>
      <c r="E118" s="131"/>
      <c r="F118" s="132"/>
      <c r="G118" s="126"/>
      <c r="H118" s="126"/>
      <c r="I118" s="126"/>
      <c r="J118" s="126"/>
      <c r="K118" s="126"/>
      <c r="L118" s="126"/>
      <c r="M118" s="126"/>
      <c r="N118" s="126"/>
      <c r="O118" s="126"/>
      <c r="P118" s="129"/>
      <c r="Q118" s="130"/>
      <c r="R118" s="202"/>
      <c r="S118" s="202"/>
      <c r="T118" s="202"/>
      <c r="U118" s="202"/>
    </row>
    <row r="119" spans="2:21" x14ac:dyDescent="0.3">
      <c r="B119" s="37"/>
      <c r="C119" s="136"/>
      <c r="D119" s="127"/>
      <c r="E119" s="131"/>
      <c r="F119" s="132"/>
      <c r="G119" s="126"/>
      <c r="H119" s="126"/>
      <c r="I119" s="126"/>
      <c r="J119" s="126"/>
      <c r="K119" s="126"/>
      <c r="L119" s="126"/>
      <c r="M119" s="126"/>
      <c r="N119" s="126"/>
      <c r="O119" s="126"/>
      <c r="P119" s="129"/>
      <c r="Q119" s="130"/>
      <c r="R119" s="202"/>
      <c r="S119" s="202"/>
      <c r="T119" s="202"/>
      <c r="U119" s="202"/>
    </row>
    <row r="120" spans="2:21" x14ac:dyDescent="0.3">
      <c r="B120" s="37"/>
      <c r="C120" s="136"/>
      <c r="D120" s="127"/>
      <c r="E120" s="131"/>
      <c r="F120" s="132"/>
      <c r="G120" s="126"/>
      <c r="H120" s="126"/>
      <c r="I120" s="126"/>
      <c r="J120" s="126"/>
      <c r="K120" s="126"/>
      <c r="L120" s="126"/>
      <c r="M120" s="126"/>
      <c r="N120" s="126"/>
      <c r="O120" s="126"/>
      <c r="P120" s="129"/>
      <c r="Q120" s="130"/>
      <c r="R120" s="202"/>
      <c r="S120" s="202"/>
      <c r="T120" s="202"/>
      <c r="U120" s="202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240</v>
      </c>
      <c r="H128" s="39">
        <f t="shared" si="0"/>
        <v>240</v>
      </c>
      <c r="I128" s="39">
        <f t="shared" si="0"/>
        <v>240</v>
      </c>
      <c r="J128" s="39">
        <f t="shared" si="0"/>
        <v>240</v>
      </c>
      <c r="K128" s="39">
        <f t="shared" si="0"/>
        <v>240</v>
      </c>
      <c r="L128" s="39">
        <f t="shared" si="0"/>
        <v>240</v>
      </c>
      <c r="M128" s="39">
        <f t="shared" si="0"/>
        <v>240</v>
      </c>
      <c r="N128" s="39">
        <f t="shared" si="0"/>
        <v>240</v>
      </c>
      <c r="O128" s="39">
        <f t="shared" si="0"/>
        <v>240</v>
      </c>
      <c r="P128" s="51">
        <f>SUM(G128:O128)</f>
        <v>2160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Pemeriksaan Lansia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8" xr:uid="{D393ECBA-36BB-45CD-9011-1BFEF6206E28}"/>
  <mergeCells count="184">
    <mergeCell ref="Z104:AG104"/>
    <mergeCell ref="Z105:AG105"/>
    <mergeCell ref="Z106:AG106"/>
    <mergeCell ref="Z107:AG107"/>
    <mergeCell ref="Z108:AG108"/>
    <mergeCell ref="Z109:AG109"/>
    <mergeCell ref="Z110:AG110"/>
    <mergeCell ref="Z111:AG111"/>
    <mergeCell ref="Z95:AG95"/>
    <mergeCell ref="Z96:AG96"/>
    <mergeCell ref="Z97:AG97"/>
    <mergeCell ref="Z98:AG98"/>
    <mergeCell ref="Z99:AG99"/>
    <mergeCell ref="Z100:AG100"/>
    <mergeCell ref="Z101:AG101"/>
    <mergeCell ref="Z102:AG102"/>
    <mergeCell ref="Z103:AG103"/>
    <mergeCell ref="Z86:AG86"/>
    <mergeCell ref="Z87:AG87"/>
    <mergeCell ref="Z88:AG88"/>
    <mergeCell ref="Z89:AG89"/>
    <mergeCell ref="Z90:AG90"/>
    <mergeCell ref="Z91:AG91"/>
    <mergeCell ref="Z92:AG92"/>
    <mergeCell ref="Z93:AG93"/>
    <mergeCell ref="Z94:AG94"/>
    <mergeCell ref="Z77:AG77"/>
    <mergeCell ref="Z78:AG78"/>
    <mergeCell ref="Z79:AG79"/>
    <mergeCell ref="Z80:AG80"/>
    <mergeCell ref="Z81:AG81"/>
    <mergeCell ref="Z82:AG82"/>
    <mergeCell ref="Z83:AG83"/>
    <mergeCell ref="Z84:AG84"/>
    <mergeCell ref="Z85:AG85"/>
    <mergeCell ref="Z68:AG68"/>
    <mergeCell ref="Z69:AG69"/>
    <mergeCell ref="Z70:AG70"/>
    <mergeCell ref="Z71:AG71"/>
    <mergeCell ref="Z72:AG72"/>
    <mergeCell ref="Z73:AG73"/>
    <mergeCell ref="Z74:AG74"/>
    <mergeCell ref="Z75:AG75"/>
    <mergeCell ref="Z76:AG76"/>
    <mergeCell ref="Z59:AG59"/>
    <mergeCell ref="Z60:AG60"/>
    <mergeCell ref="Z61:AG61"/>
    <mergeCell ref="Z62:AG62"/>
    <mergeCell ref="Z63:AG63"/>
    <mergeCell ref="Z64:AG64"/>
    <mergeCell ref="Z65:AG65"/>
    <mergeCell ref="Z66:AG66"/>
    <mergeCell ref="Z67:AG67"/>
    <mergeCell ref="Z41:AG41"/>
    <mergeCell ref="Z42:AG42"/>
    <mergeCell ref="Z43:AG43"/>
    <mergeCell ref="Z44:AG44"/>
    <mergeCell ref="Z45:AG45"/>
    <mergeCell ref="Z46:AG46"/>
    <mergeCell ref="Z47:AG47"/>
    <mergeCell ref="Z48:AG48"/>
    <mergeCell ref="Z49:AG49"/>
    <mergeCell ref="Z50:AG50"/>
    <mergeCell ref="Z51:AG51"/>
    <mergeCell ref="Z52:AG52"/>
    <mergeCell ref="Z53:AG53"/>
    <mergeCell ref="Z54:AG54"/>
    <mergeCell ref="Z55:AG55"/>
    <mergeCell ref="Z56:AG56"/>
    <mergeCell ref="Z57:AG57"/>
    <mergeCell ref="Z58:AG58"/>
    <mergeCell ref="R118:U118"/>
    <mergeCell ref="R119:U119"/>
    <mergeCell ref="R120:U120"/>
    <mergeCell ref="R108:U108"/>
    <mergeCell ref="R103:U103"/>
    <mergeCell ref="R104:U104"/>
    <mergeCell ref="R105:U105"/>
    <mergeCell ref="R106:U106"/>
    <mergeCell ref="R107:U107"/>
    <mergeCell ref="R109:U109"/>
    <mergeCell ref="R110:U110"/>
    <mergeCell ref="R111:U111"/>
    <mergeCell ref="R112:U112"/>
    <mergeCell ref="R113:U113"/>
    <mergeCell ref="R114:U114"/>
    <mergeCell ref="R115:U115"/>
    <mergeCell ref="R116:U116"/>
    <mergeCell ref="R117:U117"/>
    <mergeCell ref="R98:U98"/>
    <mergeCell ref="R99:U99"/>
    <mergeCell ref="R100:U100"/>
    <mergeCell ref="R101:U101"/>
    <mergeCell ref="R102:U102"/>
    <mergeCell ref="R96:U96"/>
    <mergeCell ref="R97:U97"/>
    <mergeCell ref="R83:U83"/>
    <mergeCell ref="R84:U84"/>
    <mergeCell ref="R85:U85"/>
    <mergeCell ref="R86:U86"/>
    <mergeCell ref="R90:U90"/>
    <mergeCell ref="R91:U91"/>
    <mergeCell ref="R92:U92"/>
    <mergeCell ref="R93:U93"/>
    <mergeCell ref="R87:U87"/>
    <mergeCell ref="R88:U88"/>
    <mergeCell ref="R89:U89"/>
    <mergeCell ref="R77:U77"/>
    <mergeCell ref="R79:U79"/>
    <mergeCell ref="R78:U78"/>
    <mergeCell ref="R94:U94"/>
    <mergeCell ref="R95:U95"/>
    <mergeCell ref="R80:U80"/>
    <mergeCell ref="R82:U82"/>
    <mergeCell ref="R81:U81"/>
    <mergeCell ref="R73:U73"/>
    <mergeCell ref="R76:U76"/>
    <mergeCell ref="R71:U71"/>
    <mergeCell ref="R72:U72"/>
    <mergeCell ref="R64:U64"/>
    <mergeCell ref="R68:U68"/>
    <mergeCell ref="R65:U65"/>
    <mergeCell ref="R66:U66"/>
    <mergeCell ref="R67:U67"/>
    <mergeCell ref="R74:U74"/>
    <mergeCell ref="R75:U75"/>
    <mergeCell ref="R70:U70"/>
    <mergeCell ref="R69:U69"/>
    <mergeCell ref="R55:U55"/>
    <mergeCell ref="R53:U53"/>
    <mergeCell ref="R54:U54"/>
    <mergeCell ref="R56:U56"/>
    <mergeCell ref="R62:U62"/>
    <mergeCell ref="R63:U63"/>
    <mergeCell ref="R57:U57"/>
    <mergeCell ref="R58:U58"/>
    <mergeCell ref="R59:U59"/>
    <mergeCell ref="R60:U60"/>
    <mergeCell ref="R61:U61"/>
    <mergeCell ref="R46:U46"/>
    <mergeCell ref="R47:U47"/>
    <mergeCell ref="R51:U51"/>
    <mergeCell ref="R52:U52"/>
    <mergeCell ref="R48:U48"/>
    <mergeCell ref="R49:U49"/>
    <mergeCell ref="R50:U50"/>
    <mergeCell ref="R41:U41"/>
    <mergeCell ref="R42:U42"/>
    <mergeCell ref="R44:U44"/>
    <mergeCell ref="R43:U43"/>
    <mergeCell ref="R45:U45"/>
    <mergeCell ref="L18:Q18"/>
    <mergeCell ref="K19:K20"/>
    <mergeCell ref="L19:Q20"/>
    <mergeCell ref="R19:R20"/>
    <mergeCell ref="K16:K17"/>
    <mergeCell ref="L16:Q17"/>
    <mergeCell ref="R16:R17"/>
    <mergeCell ref="S16:S17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L12:Q12"/>
    <mergeCell ref="K13:K15"/>
    <mergeCell ref="L6:Q6"/>
    <mergeCell ref="K7:K8"/>
    <mergeCell ref="L7:Q8"/>
    <mergeCell ref="R7:R8"/>
    <mergeCell ref="S7:S8"/>
    <mergeCell ref="L9:Q9"/>
    <mergeCell ref="K10:K11"/>
    <mergeCell ref="L10:Q11"/>
    <mergeCell ref="R10:R11"/>
    <mergeCell ref="S10:S11"/>
    <mergeCell ref="L13:Q15"/>
    <mergeCell ref="R13:R15"/>
    <mergeCell ref="S13:S1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W141"/>
  <sheetViews>
    <sheetView showGridLines="0" topLeftCell="A45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Home!C13</f>
        <v>Ruang Tata Usaha, Keuangan dan Kepegawaian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104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Home!AE13</f>
        <v>4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104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Home!AC13</f>
        <v>14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104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Home!AD13</f>
        <v>12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26 (650 %)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104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936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104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Home!I13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104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104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104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104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936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Tata Usaha, Keuangan dan Kepegawaian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46267</v>
      </c>
      <c r="D41" s="176" t="s">
        <v>59</v>
      </c>
      <c r="E41" s="178" t="s">
        <v>26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55</v>
      </c>
      <c r="S41" s="190"/>
      <c r="T41" s="190"/>
      <c r="U41" s="191"/>
    </row>
    <row r="42" spans="1:21" x14ac:dyDescent="0.3">
      <c r="A42" s="119"/>
      <c r="B42" s="37">
        <v>2</v>
      </c>
      <c r="C42" s="180">
        <v>46267</v>
      </c>
      <c r="D42" s="176" t="s">
        <v>59</v>
      </c>
      <c r="E42" s="178" t="s">
        <v>26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60</v>
      </c>
      <c r="S42" s="190"/>
      <c r="T42" s="190"/>
      <c r="U42" s="191"/>
    </row>
    <row r="43" spans="1:21" x14ac:dyDescent="0.3">
      <c r="A43" s="119"/>
      <c r="B43" s="37">
        <v>3</v>
      </c>
      <c r="C43" s="180">
        <v>46267</v>
      </c>
      <c r="D43" s="176" t="s">
        <v>59</v>
      </c>
      <c r="E43" s="178" t="s">
        <v>26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58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46268</v>
      </c>
      <c r="D44" s="176" t="s">
        <v>59</v>
      </c>
      <c r="E44" s="178" t="s">
        <v>26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60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46268</v>
      </c>
      <c r="D45" s="176" t="s">
        <v>59</v>
      </c>
      <c r="E45" s="178" t="s">
        <v>26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58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46268</v>
      </c>
      <c r="D46" s="176" t="s">
        <v>59</v>
      </c>
      <c r="E46" s="178" t="s">
        <v>26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58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46268</v>
      </c>
      <c r="D47" s="176" t="s">
        <v>59</v>
      </c>
      <c r="E47" s="178" t="s">
        <v>26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46273</v>
      </c>
      <c r="D48" s="176" t="s">
        <v>59</v>
      </c>
      <c r="E48" s="178" t="s">
        <v>26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58</v>
      </c>
      <c r="S48" s="190"/>
      <c r="T48" s="190"/>
      <c r="U48" s="191"/>
    </row>
    <row r="49" spans="1:21" x14ac:dyDescent="0.3">
      <c r="A49" s="119"/>
      <c r="B49" s="37">
        <v>9</v>
      </c>
      <c r="C49" s="180">
        <v>46274</v>
      </c>
      <c r="D49" s="176" t="s">
        <v>59</v>
      </c>
      <c r="E49" s="178" t="s">
        <v>26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94</v>
      </c>
      <c r="S49" s="190"/>
      <c r="T49" s="190"/>
      <c r="U49" s="191"/>
    </row>
    <row r="50" spans="1:21" x14ac:dyDescent="0.3">
      <c r="A50" s="119"/>
      <c r="B50" s="37">
        <v>10</v>
      </c>
      <c r="C50" s="180">
        <v>46274</v>
      </c>
      <c r="D50" s="176" t="s">
        <v>59</v>
      </c>
      <c r="E50" s="178" t="s">
        <v>26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126</v>
      </c>
      <c r="S50" s="190"/>
      <c r="T50" s="190"/>
      <c r="U50" s="191"/>
    </row>
    <row r="51" spans="1:21" x14ac:dyDescent="0.3">
      <c r="A51" s="119"/>
      <c r="B51" s="37">
        <v>11</v>
      </c>
      <c r="C51" s="180">
        <v>46274</v>
      </c>
      <c r="D51" s="176" t="s">
        <v>59</v>
      </c>
      <c r="E51" s="178" t="s">
        <v>26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151</v>
      </c>
      <c r="S51" s="190"/>
      <c r="T51" s="190"/>
      <c r="U51" s="191"/>
    </row>
    <row r="52" spans="1:21" x14ac:dyDescent="0.3">
      <c r="B52" s="37">
        <f>IF(C52="","",SUBTOTAL(3,C$41:$C52))</f>
        <v>12</v>
      </c>
      <c r="C52" s="180">
        <v>46274</v>
      </c>
      <c r="D52" s="176" t="s">
        <v>59</v>
      </c>
      <c r="E52" s="178" t="s">
        <v>26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152</v>
      </c>
      <c r="S52" s="190"/>
      <c r="T52" s="190"/>
      <c r="U52" s="191"/>
    </row>
    <row r="53" spans="1:21" ht="14.4" customHeight="1" x14ac:dyDescent="0.3">
      <c r="A53" s="45"/>
      <c r="B53" s="37">
        <f>IF(C53="","",SUBTOTAL(3,C$41:$C53))</f>
        <v>13</v>
      </c>
      <c r="C53" s="180">
        <v>46274</v>
      </c>
      <c r="D53" s="176" t="s">
        <v>59</v>
      </c>
      <c r="E53" s="178" t="s">
        <v>26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153</v>
      </c>
      <c r="S53" s="190"/>
      <c r="T53" s="190"/>
      <c r="U53" s="191"/>
    </row>
    <row r="54" spans="1:21" ht="14.4" customHeight="1" x14ac:dyDescent="0.3">
      <c r="B54" s="37">
        <f>IF(C54="","",SUBTOTAL(3,C$41:$C54))</f>
        <v>14</v>
      </c>
      <c r="C54" s="180">
        <v>46274</v>
      </c>
      <c r="D54" s="176" t="s">
        <v>59</v>
      </c>
      <c r="E54" s="178" t="s">
        <v>26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127</v>
      </c>
      <c r="S54" s="190"/>
      <c r="T54" s="190"/>
      <c r="U54" s="191"/>
    </row>
    <row r="55" spans="1:21" x14ac:dyDescent="0.3">
      <c r="B55" s="37">
        <f>IF(C55="","",SUBTOTAL(3,C$41:$C55))</f>
        <v>15</v>
      </c>
      <c r="C55" s="180">
        <v>46275</v>
      </c>
      <c r="D55" s="176" t="s">
        <v>59</v>
      </c>
      <c r="E55" s="178" t="s">
        <v>26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105</v>
      </c>
      <c r="S55" s="190"/>
      <c r="T55" s="190"/>
      <c r="U55" s="191"/>
    </row>
    <row r="56" spans="1:21" ht="22.8" customHeight="1" x14ac:dyDescent="0.3">
      <c r="B56" s="37">
        <f>IF(C56="","",SUBTOTAL(3,C$41:$C56))</f>
        <v>16</v>
      </c>
      <c r="C56" s="180">
        <v>46276</v>
      </c>
      <c r="D56" s="176" t="s">
        <v>59</v>
      </c>
      <c r="E56" s="178" t="s">
        <v>26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58</v>
      </c>
      <c r="S56" s="190"/>
      <c r="T56" s="190"/>
      <c r="U56" s="191"/>
    </row>
    <row r="57" spans="1:21" x14ac:dyDescent="0.3">
      <c r="B57" s="37">
        <f>IF(C57="","",SUBTOTAL(3,C$41:$C57))</f>
        <v>17</v>
      </c>
      <c r="C57" s="180">
        <v>46276</v>
      </c>
      <c r="D57" s="176" t="s">
        <v>59</v>
      </c>
      <c r="E57" s="178" t="s">
        <v>26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58</v>
      </c>
      <c r="S57" s="190"/>
      <c r="T57" s="190"/>
      <c r="U57" s="191"/>
    </row>
    <row r="58" spans="1:21" x14ac:dyDescent="0.3">
      <c r="B58" s="37">
        <f>IF(C58="","",SUBTOTAL(3,C$41:$C58))</f>
        <v>18</v>
      </c>
      <c r="C58" s="180">
        <v>46282</v>
      </c>
      <c r="D58" s="176" t="s">
        <v>59</v>
      </c>
      <c r="E58" s="178" t="s">
        <v>26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157</v>
      </c>
      <c r="S58" s="190"/>
      <c r="T58" s="190"/>
      <c r="U58" s="191"/>
    </row>
    <row r="59" spans="1:21" x14ac:dyDescent="0.3">
      <c r="B59" s="37">
        <f>IF(C59="","",SUBTOTAL(3,C$41:$C59))</f>
        <v>19</v>
      </c>
      <c r="C59" s="180">
        <v>46282</v>
      </c>
      <c r="D59" s="176" t="s">
        <v>59</v>
      </c>
      <c r="E59" s="178" t="s">
        <v>26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127</v>
      </c>
      <c r="S59" s="190"/>
      <c r="T59" s="190"/>
      <c r="U59" s="191"/>
    </row>
    <row r="60" spans="1:21" x14ac:dyDescent="0.3">
      <c r="B60" s="37">
        <f>IF(C60="","",SUBTOTAL(3,C$41:$C60))</f>
        <v>20</v>
      </c>
      <c r="C60" s="180">
        <v>46282</v>
      </c>
      <c r="D60" s="176" t="s">
        <v>59</v>
      </c>
      <c r="E60" s="178" t="s">
        <v>26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139</v>
      </c>
      <c r="R60" s="189" t="s">
        <v>158</v>
      </c>
      <c r="S60" s="190"/>
      <c r="T60" s="190"/>
      <c r="U60" s="191"/>
    </row>
    <row r="61" spans="1:21" x14ac:dyDescent="0.3">
      <c r="B61" s="37">
        <f>IF(C61="","",SUBTOTAL(3,C$41:$C61))</f>
        <v>21</v>
      </c>
      <c r="C61" s="180">
        <v>46282</v>
      </c>
      <c r="D61" s="176" t="s">
        <v>59</v>
      </c>
      <c r="E61" s="178" t="s">
        <v>26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139</v>
      </c>
      <c r="R61" s="189" t="s">
        <v>158</v>
      </c>
      <c r="S61" s="190"/>
      <c r="T61" s="190"/>
      <c r="U61" s="191"/>
    </row>
    <row r="62" spans="1:21" x14ac:dyDescent="0.3">
      <c r="B62" s="37">
        <f>IF(C62="","",SUBTOTAL(3,C$41:$C62))</f>
        <v>22</v>
      </c>
      <c r="C62" s="180">
        <v>46282</v>
      </c>
      <c r="D62" s="176" t="s">
        <v>59</v>
      </c>
      <c r="E62" s="178" t="s">
        <v>26</v>
      </c>
      <c r="F62" s="132"/>
      <c r="G62" s="126">
        <v>4</v>
      </c>
      <c r="H62" s="126">
        <v>4</v>
      </c>
      <c r="I62" s="126">
        <v>4</v>
      </c>
      <c r="J62" s="126">
        <v>4</v>
      </c>
      <c r="K62" s="126">
        <v>4</v>
      </c>
      <c r="L62" s="126">
        <v>4</v>
      </c>
      <c r="M62" s="126">
        <v>4</v>
      </c>
      <c r="N62" s="126">
        <v>4</v>
      </c>
      <c r="O62" s="126">
        <v>4</v>
      </c>
      <c r="P62" s="129">
        <v>100</v>
      </c>
      <c r="Q62" s="130" t="s">
        <v>139</v>
      </c>
      <c r="R62" s="189" t="s">
        <v>126</v>
      </c>
      <c r="S62" s="190"/>
      <c r="T62" s="190"/>
      <c r="U62" s="191"/>
    </row>
    <row r="63" spans="1:21" x14ac:dyDescent="0.3">
      <c r="B63" s="37">
        <f>IF(C63="","",SUBTOTAL(3,C$41:$C63))</f>
        <v>23</v>
      </c>
      <c r="C63" s="180">
        <v>46282</v>
      </c>
      <c r="D63" s="176" t="s">
        <v>59</v>
      </c>
      <c r="E63" s="178" t="s">
        <v>26</v>
      </c>
      <c r="F63" s="132"/>
      <c r="G63" s="126">
        <v>4</v>
      </c>
      <c r="H63" s="126">
        <v>4</v>
      </c>
      <c r="I63" s="126">
        <v>4</v>
      </c>
      <c r="J63" s="126">
        <v>4</v>
      </c>
      <c r="K63" s="126">
        <v>4</v>
      </c>
      <c r="L63" s="126">
        <v>4</v>
      </c>
      <c r="M63" s="126">
        <v>4</v>
      </c>
      <c r="N63" s="126">
        <v>4</v>
      </c>
      <c r="O63" s="126">
        <v>4</v>
      </c>
      <c r="P63" s="129">
        <v>100</v>
      </c>
      <c r="Q63" s="130" t="s">
        <v>139</v>
      </c>
      <c r="R63" s="189" t="s">
        <v>58</v>
      </c>
      <c r="S63" s="190"/>
      <c r="T63" s="190"/>
      <c r="U63" s="191"/>
    </row>
    <row r="64" spans="1:21" x14ac:dyDescent="0.3">
      <c r="B64" s="37">
        <f>IF(C64="","",SUBTOTAL(3,C$41:$C64))</f>
        <v>24</v>
      </c>
      <c r="C64" s="180">
        <v>46282</v>
      </c>
      <c r="D64" s="176" t="s">
        <v>59</v>
      </c>
      <c r="E64" s="178" t="s">
        <v>26</v>
      </c>
      <c r="F64" s="132"/>
      <c r="G64" s="126">
        <v>4</v>
      </c>
      <c r="H64" s="126">
        <v>4</v>
      </c>
      <c r="I64" s="126">
        <v>4</v>
      </c>
      <c r="J64" s="126">
        <v>4</v>
      </c>
      <c r="K64" s="126">
        <v>4</v>
      </c>
      <c r="L64" s="126">
        <v>4</v>
      </c>
      <c r="M64" s="126">
        <v>4</v>
      </c>
      <c r="N64" s="126">
        <v>4</v>
      </c>
      <c r="O64" s="126">
        <v>4</v>
      </c>
      <c r="P64" s="129">
        <v>100</v>
      </c>
      <c r="Q64" s="130" t="s">
        <v>139</v>
      </c>
      <c r="R64" s="189" t="s">
        <v>105</v>
      </c>
      <c r="S64" s="190"/>
      <c r="T64" s="190"/>
      <c r="U64" s="191"/>
    </row>
    <row r="65" spans="2:21" x14ac:dyDescent="0.3">
      <c r="B65" s="37">
        <f>IF(C65="","",SUBTOTAL(3,C$41:$C65))</f>
        <v>25</v>
      </c>
      <c r="C65" s="180">
        <v>46289</v>
      </c>
      <c r="D65" s="176" t="s">
        <v>59</v>
      </c>
      <c r="E65" s="178" t="s">
        <v>26</v>
      </c>
      <c r="F65" s="132"/>
      <c r="G65" s="126">
        <v>4</v>
      </c>
      <c r="H65" s="126">
        <v>4</v>
      </c>
      <c r="I65" s="126">
        <v>4</v>
      </c>
      <c r="J65" s="126">
        <v>4</v>
      </c>
      <c r="K65" s="126">
        <v>4</v>
      </c>
      <c r="L65" s="126">
        <v>4</v>
      </c>
      <c r="M65" s="126">
        <v>4</v>
      </c>
      <c r="N65" s="126">
        <v>4</v>
      </c>
      <c r="O65" s="126">
        <v>4</v>
      </c>
      <c r="P65" s="129">
        <v>100</v>
      </c>
      <c r="Q65" s="130" t="s">
        <v>139</v>
      </c>
      <c r="R65" s="189" t="s">
        <v>55</v>
      </c>
      <c r="S65" s="190"/>
      <c r="T65" s="190"/>
      <c r="U65" s="191"/>
    </row>
    <row r="66" spans="2:21" x14ac:dyDescent="0.3">
      <c r="B66" s="37">
        <f>IF(C66="","",SUBTOTAL(3,C$41:$C66))</f>
        <v>26</v>
      </c>
      <c r="C66" s="180">
        <v>46290</v>
      </c>
      <c r="D66" s="176" t="s">
        <v>59</v>
      </c>
      <c r="E66" s="178" t="s">
        <v>26</v>
      </c>
      <c r="F66" s="132"/>
      <c r="G66" s="126">
        <v>4</v>
      </c>
      <c r="H66" s="126">
        <v>4</v>
      </c>
      <c r="I66" s="126">
        <v>4</v>
      </c>
      <c r="J66" s="126">
        <v>4</v>
      </c>
      <c r="K66" s="126">
        <v>4</v>
      </c>
      <c r="L66" s="126">
        <v>4</v>
      </c>
      <c r="M66" s="126">
        <v>4</v>
      </c>
      <c r="N66" s="126">
        <v>4</v>
      </c>
      <c r="O66" s="126">
        <v>4</v>
      </c>
      <c r="P66" s="129">
        <v>100</v>
      </c>
      <c r="Q66" s="130" t="s">
        <v>139</v>
      </c>
      <c r="R66" s="189" t="s">
        <v>55</v>
      </c>
      <c r="S66" s="190"/>
      <c r="T66" s="190"/>
      <c r="U66" s="191"/>
    </row>
    <row r="67" spans="2:21" x14ac:dyDescent="0.3">
      <c r="B67" s="37" t="str">
        <f>IF(C67="","",SUBTOTAL(3,C$41:$C67))</f>
        <v/>
      </c>
      <c r="C67" s="44"/>
      <c r="D67" s="37"/>
      <c r="E67" s="42"/>
      <c r="F67" s="46"/>
      <c r="G67" s="37"/>
      <c r="H67" s="37"/>
      <c r="I67" s="37"/>
      <c r="J67" s="37"/>
      <c r="K67" s="37"/>
      <c r="L67" s="37"/>
      <c r="M67" s="37"/>
      <c r="N67" s="37"/>
      <c r="O67" s="37"/>
      <c r="P67" s="48"/>
      <c r="Q67" s="49"/>
      <c r="R67" s="183"/>
      <c r="S67" s="184"/>
      <c r="T67" s="184"/>
      <c r="U67" s="185"/>
    </row>
    <row r="68" spans="2:2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104</v>
      </c>
      <c r="H128" s="39">
        <f t="shared" si="0"/>
        <v>104</v>
      </c>
      <c r="I128" s="39">
        <f t="shared" si="0"/>
        <v>104</v>
      </c>
      <c r="J128" s="39">
        <f t="shared" si="0"/>
        <v>104</v>
      </c>
      <c r="K128" s="39">
        <f t="shared" si="0"/>
        <v>104</v>
      </c>
      <c r="L128" s="39">
        <f t="shared" si="0"/>
        <v>104</v>
      </c>
      <c r="M128" s="39">
        <f t="shared" si="0"/>
        <v>104</v>
      </c>
      <c r="N128" s="39">
        <f t="shared" si="0"/>
        <v>104</v>
      </c>
      <c r="O128" s="39">
        <f t="shared" si="0"/>
        <v>104</v>
      </c>
      <c r="P128" s="51">
        <f>SUM(G128:O128)</f>
        <v>936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Tata Usaha, Keuangan dan Kepegawaian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54D2BE3D-8FFD-4E7F-A40D-F6C74E03C3EE}"/>
  <mergeCells count="78">
    <mergeCell ref="R85:U85"/>
    <mergeCell ref="R80:U80"/>
    <mergeCell ref="R81:U81"/>
    <mergeCell ref="R82:U82"/>
    <mergeCell ref="R83:U83"/>
    <mergeCell ref="R84:U84"/>
    <mergeCell ref="R75:U75"/>
    <mergeCell ref="R76:U76"/>
    <mergeCell ref="R77:U77"/>
    <mergeCell ref="R78:U78"/>
    <mergeCell ref="R79:U79"/>
    <mergeCell ref="R70:U70"/>
    <mergeCell ref="R71:U71"/>
    <mergeCell ref="R72:U72"/>
    <mergeCell ref="R73:U73"/>
    <mergeCell ref="R74:U74"/>
    <mergeCell ref="R65:U65"/>
    <mergeCell ref="R66:U66"/>
    <mergeCell ref="R67:U67"/>
    <mergeCell ref="R68:U68"/>
    <mergeCell ref="R69:U69"/>
    <mergeCell ref="R60:U60"/>
    <mergeCell ref="R61:U61"/>
    <mergeCell ref="R62:U62"/>
    <mergeCell ref="R63:U63"/>
    <mergeCell ref="R64:U64"/>
    <mergeCell ref="R55:U55"/>
    <mergeCell ref="R56:U56"/>
    <mergeCell ref="R57:U57"/>
    <mergeCell ref="R58:U58"/>
    <mergeCell ref="R59:U59"/>
    <mergeCell ref="R50:U50"/>
    <mergeCell ref="R51:U51"/>
    <mergeCell ref="R52:U52"/>
    <mergeCell ref="R53:U53"/>
    <mergeCell ref="R54:U54"/>
    <mergeCell ref="R47:U47"/>
    <mergeCell ref="R48:U48"/>
    <mergeCell ref="R49:U49"/>
    <mergeCell ref="R41:U41"/>
    <mergeCell ref="R42:U42"/>
    <mergeCell ref="R43:U43"/>
    <mergeCell ref="R46:U46"/>
    <mergeCell ref="R44:U44"/>
    <mergeCell ref="R45:U45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W141"/>
  <sheetViews>
    <sheetView showGridLines="0" topLeftCell="A25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Home!C14</f>
        <v>Ruang KB dan Kespro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32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Home!AE14</f>
        <v>11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32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Home!AC14</f>
        <v>5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32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Home!AD14</f>
        <v>3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8 (72.73 %)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32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288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32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Home!I14</f>
        <v>80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32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32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32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32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288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KB dan Kespro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46266</v>
      </c>
      <c r="D41" s="176" t="s">
        <v>59</v>
      </c>
      <c r="E41" s="178" t="s">
        <v>27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207" t="s">
        <v>56</v>
      </c>
      <c r="S41" s="208"/>
      <c r="T41" s="208"/>
      <c r="U41" s="209"/>
    </row>
    <row r="42" spans="1:21" x14ac:dyDescent="0.3">
      <c r="A42" s="119"/>
      <c r="B42" s="37">
        <v>2</v>
      </c>
      <c r="C42" s="180">
        <v>46269</v>
      </c>
      <c r="D42" s="176" t="s">
        <v>59</v>
      </c>
      <c r="E42" s="178" t="s">
        <v>27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</row>
    <row r="43" spans="1:21" x14ac:dyDescent="0.3">
      <c r="A43" s="119"/>
      <c r="B43" s="37">
        <v>3</v>
      </c>
      <c r="C43" s="180">
        <v>46283</v>
      </c>
      <c r="D43" s="176" t="s">
        <v>59</v>
      </c>
      <c r="E43" s="178" t="s">
        <v>27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46290</v>
      </c>
      <c r="D44" s="176" t="s">
        <v>59</v>
      </c>
      <c r="E44" s="178" t="s">
        <v>27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46294</v>
      </c>
      <c r="D45" s="176" t="s">
        <v>59</v>
      </c>
      <c r="E45" s="178" t="s">
        <v>27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167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46294</v>
      </c>
      <c r="D46" s="176" t="s">
        <v>59</v>
      </c>
      <c r="E46" s="178" t="s">
        <v>27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173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46295</v>
      </c>
      <c r="D47" s="176" t="s">
        <v>59</v>
      </c>
      <c r="E47" s="178" t="s">
        <v>27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46295</v>
      </c>
      <c r="D48" s="176" t="s">
        <v>59</v>
      </c>
      <c r="E48" s="178" t="s">
        <v>27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</row>
    <row r="49" spans="1:21" x14ac:dyDescent="0.3">
      <c r="A49" s="119"/>
      <c r="B49" s="37"/>
      <c r="C49" s="136"/>
      <c r="D49" s="127"/>
      <c r="E49" s="131"/>
      <c r="F49" s="132"/>
      <c r="G49" s="126"/>
      <c r="H49" s="126"/>
      <c r="I49" s="126"/>
      <c r="J49" s="126"/>
      <c r="K49" s="126"/>
      <c r="L49" s="126"/>
      <c r="M49" s="126"/>
      <c r="N49" s="126"/>
      <c r="O49" s="126"/>
      <c r="P49" s="129"/>
      <c r="Q49" s="130"/>
      <c r="R49" s="189"/>
      <c r="S49" s="190"/>
      <c r="T49" s="190"/>
      <c r="U49" s="191"/>
    </row>
    <row r="50" spans="1:21" x14ac:dyDescent="0.3">
      <c r="A50" s="119"/>
      <c r="B50" s="37"/>
      <c r="C50" s="136"/>
      <c r="D50" s="127"/>
      <c r="E50" s="131"/>
      <c r="F50" s="132"/>
      <c r="G50" s="126"/>
      <c r="H50" s="126"/>
      <c r="I50" s="126"/>
      <c r="J50" s="126"/>
      <c r="K50" s="126"/>
      <c r="L50" s="126"/>
      <c r="M50" s="126"/>
      <c r="N50" s="126"/>
      <c r="O50" s="126"/>
      <c r="P50" s="129"/>
      <c r="Q50" s="130"/>
      <c r="R50" s="189"/>
      <c r="S50" s="190"/>
      <c r="T50" s="190"/>
      <c r="U50" s="191"/>
    </row>
    <row r="51" spans="1:21" x14ac:dyDescent="0.3">
      <c r="A51" s="119"/>
      <c r="B51" s="37"/>
      <c r="C51" s="136"/>
      <c r="D51" s="127"/>
      <c r="E51" s="131"/>
      <c r="F51" s="132"/>
      <c r="G51" s="126"/>
      <c r="H51" s="126"/>
      <c r="I51" s="126"/>
      <c r="J51" s="126"/>
      <c r="K51" s="126"/>
      <c r="L51" s="126"/>
      <c r="M51" s="126"/>
      <c r="N51" s="126"/>
      <c r="O51" s="126"/>
      <c r="P51" s="129"/>
      <c r="Q51" s="130"/>
      <c r="R51" s="189"/>
      <c r="S51" s="190"/>
      <c r="T51" s="190"/>
      <c r="U51" s="191"/>
    </row>
    <row r="52" spans="1:21" x14ac:dyDescent="0.3">
      <c r="A52" s="119"/>
      <c r="B52" s="37"/>
      <c r="C52" s="136"/>
      <c r="D52" s="127"/>
      <c r="E52" s="131"/>
      <c r="F52" s="132"/>
      <c r="G52" s="126"/>
      <c r="H52" s="126"/>
      <c r="I52" s="126"/>
      <c r="J52" s="126"/>
      <c r="K52" s="126"/>
      <c r="L52" s="126"/>
      <c r="M52" s="126"/>
      <c r="N52" s="126"/>
      <c r="O52" s="126"/>
      <c r="P52" s="129"/>
      <c r="Q52" s="130"/>
      <c r="R52" s="189"/>
      <c r="S52" s="190"/>
      <c r="T52" s="190"/>
      <c r="U52" s="191"/>
    </row>
    <row r="53" spans="1:21" x14ac:dyDescent="0.3">
      <c r="A53" s="119"/>
      <c r="B53" s="37"/>
      <c r="C53" s="136"/>
      <c r="D53" s="127"/>
      <c r="E53" s="131"/>
      <c r="F53" s="132"/>
      <c r="G53" s="126"/>
      <c r="H53" s="126"/>
      <c r="I53" s="126"/>
      <c r="J53" s="126"/>
      <c r="K53" s="126"/>
      <c r="L53" s="126"/>
      <c r="M53" s="126"/>
      <c r="N53" s="126"/>
      <c r="O53" s="126"/>
      <c r="P53" s="129"/>
      <c r="Q53" s="130"/>
      <c r="R53" s="189"/>
      <c r="S53" s="190"/>
      <c r="T53" s="190"/>
      <c r="U53" s="191"/>
    </row>
    <row r="54" spans="1:21" x14ac:dyDescent="0.3">
      <c r="B54" s="37" t="str">
        <f>IF(C54="","",SUBTOTAL(3,C$41:$C54))</f>
        <v/>
      </c>
      <c r="C54" s="86"/>
      <c r="D54" s="79"/>
      <c r="E54" s="80"/>
      <c r="F54" s="81"/>
      <c r="G54" s="82"/>
      <c r="H54" s="82"/>
      <c r="I54" s="82"/>
      <c r="J54" s="82"/>
      <c r="K54" s="82"/>
      <c r="L54" s="82"/>
      <c r="M54" s="82"/>
      <c r="N54" s="82"/>
      <c r="O54" s="82"/>
      <c r="P54" s="83"/>
      <c r="Q54" s="84"/>
      <c r="R54" s="210"/>
      <c r="S54" s="211"/>
      <c r="T54" s="211"/>
      <c r="U54" s="212"/>
    </row>
    <row r="55" spans="1:21" x14ac:dyDescent="0.3">
      <c r="B55" s="37" t="str">
        <f>IF(C55="","",SUBTOTAL(3,C$41:$C55))</f>
        <v/>
      </c>
      <c r="C55" s="86"/>
      <c r="D55" s="79"/>
      <c r="E55" s="80"/>
      <c r="F55" s="81"/>
      <c r="G55" s="82"/>
      <c r="H55" s="82"/>
      <c r="I55" s="82"/>
      <c r="J55" s="82"/>
      <c r="K55" s="82"/>
      <c r="L55" s="82"/>
      <c r="M55" s="82"/>
      <c r="N55" s="82"/>
      <c r="O55" s="82"/>
      <c r="P55" s="83"/>
      <c r="Q55" s="84"/>
      <c r="R55" s="210"/>
      <c r="S55" s="211"/>
      <c r="T55" s="211"/>
      <c r="U55" s="212"/>
    </row>
    <row r="56" spans="1:21" ht="14.4" customHeight="1" x14ac:dyDescent="0.3">
      <c r="B56" s="37" t="str">
        <f>IF(C56="","",SUBTOTAL(3,C$41:$C56))</f>
        <v/>
      </c>
      <c r="C56" s="44"/>
      <c r="D56" s="37"/>
      <c r="E56" s="42"/>
      <c r="F56" s="43"/>
      <c r="G56" s="39"/>
      <c r="H56" s="39"/>
      <c r="I56" s="39"/>
      <c r="J56" s="39"/>
      <c r="K56" s="39"/>
      <c r="L56" s="39"/>
      <c r="M56" s="39"/>
      <c r="N56" s="39"/>
      <c r="O56" s="39"/>
      <c r="P56" s="40"/>
      <c r="Q56" s="41"/>
      <c r="R56" s="183"/>
      <c r="S56" s="184"/>
      <c r="T56" s="184"/>
      <c r="U56" s="185"/>
    </row>
    <row r="57" spans="1:21" ht="14.4" customHeight="1" x14ac:dyDescent="0.3">
      <c r="B57" s="37" t="str">
        <f>IF(C57="","",SUBTOTAL(3,C$41:$C57))</f>
        <v/>
      </c>
      <c r="C57" s="44"/>
      <c r="D57" s="37"/>
      <c r="E57" s="42"/>
      <c r="F57" s="43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41"/>
      <c r="R57" s="183"/>
      <c r="S57" s="184"/>
      <c r="T57" s="184"/>
      <c r="U57" s="185"/>
    </row>
    <row r="58" spans="1:21" x14ac:dyDescent="0.3">
      <c r="B58" s="37" t="str">
        <f>IF(C58="","",SUBTOTAL(3,C$41:$C58))</f>
        <v/>
      </c>
      <c r="C58" s="44"/>
      <c r="D58" s="37"/>
      <c r="E58" s="42"/>
      <c r="F58" s="43"/>
      <c r="G58" s="39"/>
      <c r="H58" s="39"/>
      <c r="I58" s="39"/>
      <c r="J58" s="39"/>
      <c r="K58" s="39"/>
      <c r="L58" s="39"/>
      <c r="M58" s="39"/>
      <c r="N58" s="39"/>
      <c r="O58" s="39"/>
      <c r="P58" s="40"/>
      <c r="Q58" s="41"/>
      <c r="R58" s="183"/>
      <c r="S58" s="184"/>
      <c r="T58" s="184"/>
      <c r="U58" s="185"/>
    </row>
    <row r="59" spans="1:21" ht="22.8" customHeight="1" x14ac:dyDescent="0.3">
      <c r="B59" s="37" t="str">
        <f>IF(C59="","",SUBTOTAL(3,C$41:$C59))</f>
        <v/>
      </c>
      <c r="C59" s="44"/>
      <c r="D59" s="37"/>
      <c r="E59" s="42"/>
      <c r="F59" s="43"/>
      <c r="G59" s="39"/>
      <c r="H59" s="39"/>
      <c r="I59" s="39"/>
      <c r="J59" s="39"/>
      <c r="K59" s="39"/>
      <c r="L59" s="39"/>
      <c r="M59" s="39"/>
      <c r="N59" s="39"/>
      <c r="O59" s="39"/>
      <c r="P59" s="40"/>
      <c r="Q59" s="41"/>
      <c r="R59" s="183"/>
      <c r="S59" s="184"/>
      <c r="T59" s="184"/>
      <c r="U59" s="185"/>
    </row>
    <row r="60" spans="1:21" x14ac:dyDescent="0.3">
      <c r="B60" s="37" t="str">
        <f>IF(C60="","",SUBTOTAL(3,C$41:$C60))</f>
        <v/>
      </c>
      <c r="C60" s="44"/>
      <c r="D60" s="37"/>
      <c r="E60" s="42"/>
      <c r="F60" s="43"/>
      <c r="G60" s="39"/>
      <c r="H60" s="39"/>
      <c r="I60" s="39"/>
      <c r="J60" s="39"/>
      <c r="K60" s="39"/>
      <c r="L60" s="39"/>
      <c r="M60" s="39"/>
      <c r="N60" s="39"/>
      <c r="O60" s="39"/>
      <c r="P60" s="40"/>
      <c r="Q60" s="41"/>
      <c r="R60" s="183"/>
      <c r="S60" s="184"/>
      <c r="T60" s="184"/>
      <c r="U60" s="185"/>
    </row>
    <row r="61" spans="1:21" x14ac:dyDescent="0.3">
      <c r="B61" s="37" t="str">
        <f>IF(C61="","",SUBTOTAL(3,C$41:$C61))</f>
        <v/>
      </c>
      <c r="C61" s="44"/>
      <c r="D61" s="37"/>
      <c r="E61" s="42"/>
      <c r="F61" s="43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41"/>
      <c r="R61" s="183"/>
      <c r="S61" s="184"/>
      <c r="T61" s="184"/>
      <c r="U61" s="185"/>
    </row>
    <row r="62" spans="1:21" x14ac:dyDescent="0.3">
      <c r="B62" s="37" t="str">
        <f>IF(C62="","",SUBTOTAL(3,C$41:$C62))</f>
        <v/>
      </c>
      <c r="C62" s="44"/>
      <c r="D62" s="37"/>
      <c r="E62" s="42"/>
      <c r="F62" s="46"/>
      <c r="G62" s="37"/>
      <c r="H62" s="37"/>
      <c r="I62" s="37"/>
      <c r="J62" s="37"/>
      <c r="K62" s="37"/>
      <c r="L62" s="37"/>
      <c r="M62" s="37"/>
      <c r="N62" s="37"/>
      <c r="O62" s="37"/>
      <c r="P62" s="48"/>
      <c r="Q62" s="49"/>
      <c r="R62" s="183"/>
      <c r="S62" s="184"/>
      <c r="T62" s="184"/>
      <c r="U62" s="185"/>
    </row>
    <row r="63" spans="1:21" x14ac:dyDescent="0.3">
      <c r="B63" s="37" t="str">
        <f>IF(C63="","",SUBTOTAL(3,C$41:$C63))</f>
        <v/>
      </c>
      <c r="C63" s="44"/>
      <c r="D63" s="37"/>
      <c r="E63" s="42"/>
      <c r="F63" s="46"/>
      <c r="G63" s="37"/>
      <c r="H63" s="37"/>
      <c r="I63" s="37"/>
      <c r="J63" s="37"/>
      <c r="K63" s="37"/>
      <c r="L63" s="37"/>
      <c r="M63" s="37"/>
      <c r="N63" s="37"/>
      <c r="O63" s="37"/>
      <c r="P63" s="48"/>
      <c r="Q63" s="49"/>
      <c r="R63" s="183"/>
      <c r="S63" s="184"/>
      <c r="T63" s="184"/>
      <c r="U63" s="185"/>
    </row>
    <row r="64" spans="1:21" x14ac:dyDescent="0.3">
      <c r="B64" s="37" t="str">
        <f>IF(C64="","",SUBTOTAL(3,C$41:$C64))</f>
        <v/>
      </c>
      <c r="C64" s="44"/>
      <c r="D64" s="37"/>
      <c r="E64" s="42"/>
      <c r="F64" s="46"/>
      <c r="G64" s="37"/>
      <c r="H64" s="37"/>
      <c r="I64" s="37"/>
      <c r="J64" s="37"/>
      <c r="K64" s="37"/>
      <c r="L64" s="37"/>
      <c r="M64" s="37"/>
      <c r="N64" s="37"/>
      <c r="O64" s="37"/>
      <c r="P64" s="48"/>
      <c r="Q64" s="49"/>
      <c r="R64" s="183"/>
      <c r="S64" s="184"/>
      <c r="T64" s="184"/>
      <c r="U64" s="185"/>
    </row>
    <row r="65" spans="2:21" x14ac:dyDescent="0.3">
      <c r="B65" s="37" t="str">
        <f>IF(C65="","",SUBTOTAL(3,C$41:$C65))</f>
        <v/>
      </c>
      <c r="C65" s="44"/>
      <c r="D65" s="37"/>
      <c r="E65" s="42"/>
      <c r="F65" s="46"/>
      <c r="G65" s="37"/>
      <c r="H65" s="37"/>
      <c r="I65" s="37"/>
      <c r="J65" s="37"/>
      <c r="K65" s="37"/>
      <c r="L65" s="37"/>
      <c r="M65" s="37"/>
      <c r="N65" s="37"/>
      <c r="O65" s="37"/>
      <c r="P65" s="48"/>
      <c r="Q65" s="49"/>
      <c r="R65" s="183"/>
      <c r="S65" s="184"/>
      <c r="T65" s="184"/>
      <c r="U65" s="185"/>
    </row>
    <row r="66" spans="2:21" x14ac:dyDescent="0.3">
      <c r="B66" s="37" t="str">
        <f>IF(C66="","",SUBTOTAL(3,C$41:$C66))</f>
        <v/>
      </c>
      <c r="C66" s="44"/>
      <c r="D66" s="37"/>
      <c r="E66" s="42"/>
      <c r="F66" s="46"/>
      <c r="G66" s="37"/>
      <c r="H66" s="37"/>
      <c r="I66" s="37"/>
      <c r="J66" s="37"/>
      <c r="K66" s="37"/>
      <c r="L66" s="37"/>
      <c r="M66" s="37"/>
      <c r="N66" s="37"/>
      <c r="O66" s="37"/>
      <c r="P66" s="48"/>
      <c r="Q66" s="49"/>
      <c r="R66" s="183"/>
      <c r="S66" s="184"/>
      <c r="T66" s="184"/>
      <c r="U66" s="185"/>
    </row>
    <row r="67" spans="2:21" x14ac:dyDescent="0.3">
      <c r="B67" s="37" t="str">
        <f>IF(C67="","",SUBTOTAL(3,C$41:$C67))</f>
        <v/>
      </c>
      <c r="C67" s="44"/>
      <c r="D67" s="37"/>
      <c r="E67" s="42"/>
      <c r="F67" s="46"/>
      <c r="G67" s="37"/>
      <c r="H67" s="37"/>
      <c r="I67" s="37"/>
      <c r="J67" s="37"/>
      <c r="K67" s="37"/>
      <c r="L67" s="37"/>
      <c r="M67" s="37"/>
      <c r="N67" s="37"/>
      <c r="O67" s="37"/>
      <c r="P67" s="48"/>
      <c r="Q67" s="49"/>
      <c r="R67" s="183"/>
      <c r="S67" s="184"/>
      <c r="T67" s="184"/>
      <c r="U67" s="185"/>
    </row>
    <row r="68" spans="2:2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32</v>
      </c>
      <c r="H128" s="39">
        <f t="shared" si="0"/>
        <v>32</v>
      </c>
      <c r="I128" s="39">
        <f t="shared" si="0"/>
        <v>32</v>
      </c>
      <c r="J128" s="39">
        <f t="shared" si="0"/>
        <v>32</v>
      </c>
      <c r="K128" s="39">
        <f t="shared" si="0"/>
        <v>32</v>
      </c>
      <c r="L128" s="39">
        <f t="shared" si="0"/>
        <v>32</v>
      </c>
      <c r="M128" s="39">
        <f t="shared" si="0"/>
        <v>32</v>
      </c>
      <c r="N128" s="39">
        <f t="shared" si="0"/>
        <v>32</v>
      </c>
      <c r="O128" s="39">
        <f t="shared" si="0"/>
        <v>32</v>
      </c>
      <c r="P128" s="51">
        <f>SUM(G128:O128)</f>
        <v>288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KB dan Kespro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7B4C7EDA-257B-4131-8433-045E78BDBC9A}"/>
  <mergeCells count="78">
    <mergeCell ref="R83:U83"/>
    <mergeCell ref="R84:U84"/>
    <mergeCell ref="R85:U85"/>
    <mergeCell ref="R78:U78"/>
    <mergeCell ref="R79:U79"/>
    <mergeCell ref="R80:U80"/>
    <mergeCell ref="R81:U81"/>
    <mergeCell ref="R82:U82"/>
    <mergeCell ref="R73:U73"/>
    <mergeCell ref="R74:U74"/>
    <mergeCell ref="R75:U75"/>
    <mergeCell ref="R76:U76"/>
    <mergeCell ref="R77:U77"/>
    <mergeCell ref="R68:U68"/>
    <mergeCell ref="R69:U69"/>
    <mergeCell ref="R70:U70"/>
    <mergeCell ref="R71:U71"/>
    <mergeCell ref="R72:U72"/>
    <mergeCell ref="R63:U63"/>
    <mergeCell ref="R64:U64"/>
    <mergeCell ref="R65:U65"/>
    <mergeCell ref="R66:U66"/>
    <mergeCell ref="R67:U67"/>
    <mergeCell ref="R58:U58"/>
    <mergeCell ref="R59:U59"/>
    <mergeCell ref="R60:U60"/>
    <mergeCell ref="R61:U61"/>
    <mergeCell ref="R62:U62"/>
    <mergeCell ref="R53:U53"/>
    <mergeCell ref="R54:U54"/>
    <mergeCell ref="R55:U55"/>
    <mergeCell ref="R56:U56"/>
    <mergeCell ref="R57:U57"/>
    <mergeCell ref="R51:U51"/>
    <mergeCell ref="R52:U52"/>
    <mergeCell ref="R47:U47"/>
    <mergeCell ref="R45:U45"/>
    <mergeCell ref="R48:U48"/>
    <mergeCell ref="R49:U49"/>
    <mergeCell ref="R50:U50"/>
    <mergeCell ref="R41:U41"/>
    <mergeCell ref="R42:U42"/>
    <mergeCell ref="R43:U43"/>
    <mergeCell ref="R44:U44"/>
    <mergeCell ref="R46:U46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W141"/>
  <sheetViews>
    <sheetView showGridLines="0" topLeftCell="A70" zoomScaleNormal="100" zoomScaleSheetLayoutView="90" workbookViewId="0">
      <selection activeCell="C41" sqref="C41:C127"/>
    </sheetView>
  </sheetViews>
  <sheetFormatPr defaultRowHeight="14.4" x14ac:dyDescent="0.3"/>
  <cols>
    <col min="1" max="1" width="6.5546875" style="1" customWidth="1"/>
    <col min="2" max="2" width="5.21875" style="1" customWidth="1"/>
    <col min="3" max="3" width="9.77734375" style="1" bestFit="1" customWidth="1"/>
    <col min="4" max="4" width="9.441406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441406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Home!C15</f>
        <v>Ruang MTBS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124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Home!AE15</f>
        <v>34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124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Home!AC15</f>
        <v>17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124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Home!AD15</f>
        <v>14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31 (91.18 %)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124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1116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124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Home!I15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124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124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124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124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1116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MTBS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82</v>
      </c>
    </row>
    <row r="33" spans="1:21" s="1" customFormat="1" ht="13.2" x14ac:dyDescent="0.25">
      <c r="E33" s="21" t="s">
        <v>46</v>
      </c>
      <c r="P33" s="87" t="s">
        <v>83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tr">
        <f>"Rincian "&amp;F7</f>
        <v>Rincian Ruang MTBS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ht="18" customHeight="1" x14ac:dyDescent="0.3">
      <c r="A41" s="119"/>
      <c r="B41" s="37">
        <v>1</v>
      </c>
      <c r="C41" s="180">
        <v>46268</v>
      </c>
      <c r="D41" s="176" t="s">
        <v>59</v>
      </c>
      <c r="E41" s="178" t="s">
        <v>30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87</v>
      </c>
      <c r="S41" s="190"/>
      <c r="T41" s="190"/>
      <c r="U41" s="191"/>
    </row>
    <row r="42" spans="1:21" ht="18" customHeight="1" x14ac:dyDescent="0.3">
      <c r="A42" s="119"/>
      <c r="B42" s="37">
        <v>2</v>
      </c>
      <c r="C42" s="180">
        <v>46268</v>
      </c>
      <c r="D42" s="176" t="s">
        <v>59</v>
      </c>
      <c r="E42" s="178" t="s">
        <v>30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87</v>
      </c>
      <c r="S42" s="190"/>
      <c r="T42" s="190"/>
      <c r="U42" s="191"/>
    </row>
    <row r="43" spans="1:21" ht="18" customHeight="1" x14ac:dyDescent="0.3">
      <c r="A43" s="119"/>
      <c r="B43" s="37">
        <v>3</v>
      </c>
      <c r="C43" s="180">
        <v>46268</v>
      </c>
      <c r="D43" s="176" t="s">
        <v>59</v>
      </c>
      <c r="E43" s="178" t="s">
        <v>30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87</v>
      </c>
      <c r="S43" s="190"/>
      <c r="T43" s="190"/>
      <c r="U43" s="191"/>
    </row>
    <row r="44" spans="1:21" ht="18" customHeight="1" x14ac:dyDescent="0.3">
      <c r="A44" s="133"/>
      <c r="B44" s="37">
        <v>4</v>
      </c>
      <c r="C44" s="180">
        <v>46268</v>
      </c>
      <c r="D44" s="176" t="s">
        <v>59</v>
      </c>
      <c r="E44" s="178" t="s">
        <v>30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87</v>
      </c>
      <c r="S44" s="190"/>
      <c r="T44" s="190"/>
      <c r="U44" s="191"/>
    </row>
    <row r="45" spans="1:21" ht="18" customHeight="1" x14ac:dyDescent="0.3">
      <c r="A45" s="119"/>
      <c r="B45" s="37">
        <v>5</v>
      </c>
      <c r="C45" s="180">
        <v>46269</v>
      </c>
      <c r="D45" s="176" t="s">
        <v>59</v>
      </c>
      <c r="E45" s="178" t="s">
        <v>30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</row>
    <row r="46" spans="1:21" ht="18" customHeight="1" x14ac:dyDescent="0.3">
      <c r="A46" s="119"/>
      <c r="B46" s="37">
        <v>6</v>
      </c>
      <c r="C46" s="180">
        <v>46282</v>
      </c>
      <c r="D46" s="176" t="s">
        <v>59</v>
      </c>
      <c r="E46" s="178" t="s">
        <v>30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99</v>
      </c>
      <c r="S46" s="190"/>
      <c r="T46" s="190"/>
      <c r="U46" s="191"/>
    </row>
    <row r="47" spans="1:21" ht="18" customHeight="1" x14ac:dyDescent="0.3">
      <c r="A47" s="119"/>
      <c r="B47" s="37">
        <v>7</v>
      </c>
      <c r="C47" s="180">
        <v>46282</v>
      </c>
      <c r="D47" s="176" t="s">
        <v>59</v>
      </c>
      <c r="E47" s="178" t="s">
        <v>30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99</v>
      </c>
      <c r="S47" s="190"/>
      <c r="T47" s="190"/>
      <c r="U47" s="191"/>
    </row>
    <row r="48" spans="1:21" ht="18" customHeight="1" x14ac:dyDescent="0.3">
      <c r="A48" s="119"/>
      <c r="B48" s="37">
        <v>8</v>
      </c>
      <c r="C48" s="180">
        <v>46282</v>
      </c>
      <c r="D48" s="176" t="s">
        <v>59</v>
      </c>
      <c r="E48" s="178" t="s">
        <v>30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99</v>
      </c>
      <c r="S48" s="190"/>
      <c r="T48" s="190"/>
      <c r="U48" s="191"/>
    </row>
    <row r="49" spans="1:21" ht="18" customHeight="1" x14ac:dyDescent="0.3">
      <c r="A49" s="119"/>
      <c r="B49" s="37">
        <v>9</v>
      </c>
      <c r="C49" s="180">
        <v>46282</v>
      </c>
      <c r="D49" s="176" t="s">
        <v>59</v>
      </c>
      <c r="E49" s="178" t="s">
        <v>30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99</v>
      </c>
      <c r="S49" s="190"/>
      <c r="T49" s="190"/>
      <c r="U49" s="191"/>
    </row>
    <row r="50" spans="1:21" ht="18" customHeight="1" x14ac:dyDescent="0.3">
      <c r="A50" s="119"/>
      <c r="B50" s="37">
        <v>10</v>
      </c>
      <c r="C50" s="180">
        <v>46287</v>
      </c>
      <c r="D50" s="176" t="s">
        <v>59</v>
      </c>
      <c r="E50" s="178" t="s">
        <v>30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87</v>
      </c>
      <c r="S50" s="190"/>
      <c r="T50" s="190"/>
      <c r="U50" s="191"/>
    </row>
    <row r="51" spans="1:21" ht="18" customHeight="1" x14ac:dyDescent="0.3">
      <c r="A51" s="119"/>
      <c r="B51" s="37">
        <v>11</v>
      </c>
      <c r="C51" s="180">
        <v>46287</v>
      </c>
      <c r="D51" s="176" t="s">
        <v>59</v>
      </c>
      <c r="E51" s="178" t="s">
        <v>30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87</v>
      </c>
      <c r="S51" s="190"/>
      <c r="T51" s="190"/>
      <c r="U51" s="191"/>
    </row>
    <row r="52" spans="1:21" ht="18" customHeight="1" x14ac:dyDescent="0.3">
      <c r="A52" s="119"/>
      <c r="B52" s="37">
        <v>12</v>
      </c>
      <c r="C52" s="180">
        <v>46287</v>
      </c>
      <c r="D52" s="176" t="s">
        <v>59</v>
      </c>
      <c r="E52" s="178" t="s">
        <v>30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87</v>
      </c>
      <c r="S52" s="190"/>
      <c r="T52" s="190"/>
      <c r="U52" s="191"/>
    </row>
    <row r="53" spans="1:21" ht="18" customHeight="1" x14ac:dyDescent="0.3">
      <c r="A53" s="119"/>
      <c r="B53" s="37">
        <v>13</v>
      </c>
      <c r="C53" s="180">
        <v>46287</v>
      </c>
      <c r="D53" s="176" t="s">
        <v>59</v>
      </c>
      <c r="E53" s="178" t="s">
        <v>30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87</v>
      </c>
      <c r="S53" s="190"/>
      <c r="T53" s="190"/>
      <c r="U53" s="191"/>
    </row>
    <row r="54" spans="1:21" ht="18" customHeight="1" x14ac:dyDescent="0.3">
      <c r="A54" s="119"/>
      <c r="B54" s="37">
        <v>14</v>
      </c>
      <c r="C54" s="180">
        <v>46288</v>
      </c>
      <c r="D54" s="176" t="s">
        <v>59</v>
      </c>
      <c r="E54" s="178" t="s">
        <v>30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87</v>
      </c>
      <c r="S54" s="190"/>
      <c r="T54" s="190"/>
      <c r="U54" s="191"/>
    </row>
    <row r="55" spans="1:21" ht="18" customHeight="1" x14ac:dyDescent="0.3">
      <c r="A55" s="119"/>
      <c r="B55" s="37">
        <v>15</v>
      </c>
      <c r="C55" s="180">
        <v>46288</v>
      </c>
      <c r="D55" s="176" t="s">
        <v>59</v>
      </c>
      <c r="E55" s="178" t="s">
        <v>30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87</v>
      </c>
      <c r="S55" s="190"/>
      <c r="T55" s="190"/>
      <c r="U55" s="191"/>
    </row>
    <row r="56" spans="1:21" ht="18" customHeight="1" x14ac:dyDescent="0.3">
      <c r="A56" s="119"/>
      <c r="B56" s="37">
        <v>16</v>
      </c>
      <c r="C56" s="180">
        <v>46288</v>
      </c>
      <c r="D56" s="176" t="s">
        <v>59</v>
      </c>
      <c r="E56" s="178" t="s">
        <v>30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87</v>
      </c>
      <c r="S56" s="190"/>
      <c r="T56" s="190"/>
      <c r="U56" s="191"/>
    </row>
    <row r="57" spans="1:21" ht="18" customHeight="1" x14ac:dyDescent="0.3">
      <c r="A57" s="119"/>
      <c r="B57" s="37">
        <v>17</v>
      </c>
      <c r="C57" s="180">
        <v>46288</v>
      </c>
      <c r="D57" s="176" t="s">
        <v>59</v>
      </c>
      <c r="E57" s="178" t="s">
        <v>30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87</v>
      </c>
      <c r="S57" s="190"/>
      <c r="T57" s="190"/>
      <c r="U57" s="191"/>
    </row>
    <row r="58" spans="1:21" ht="18" customHeight="1" x14ac:dyDescent="0.3">
      <c r="A58" s="119"/>
      <c r="B58" s="37">
        <v>18</v>
      </c>
      <c r="C58" s="180">
        <v>46289</v>
      </c>
      <c r="D58" s="176" t="s">
        <v>59</v>
      </c>
      <c r="E58" s="178" t="s">
        <v>30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87</v>
      </c>
      <c r="S58" s="190"/>
      <c r="T58" s="190"/>
      <c r="U58" s="191"/>
    </row>
    <row r="59" spans="1:21" ht="18" customHeight="1" x14ac:dyDescent="0.3">
      <c r="A59" s="119"/>
      <c r="B59" s="37">
        <v>19</v>
      </c>
      <c r="C59" s="180">
        <v>46289</v>
      </c>
      <c r="D59" s="176" t="s">
        <v>59</v>
      </c>
      <c r="E59" s="178" t="s">
        <v>30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87</v>
      </c>
      <c r="S59" s="190"/>
      <c r="T59" s="190"/>
      <c r="U59" s="191"/>
    </row>
    <row r="60" spans="1:21" ht="18" customHeight="1" x14ac:dyDescent="0.3">
      <c r="A60" s="119"/>
      <c r="B60" s="37">
        <v>20</v>
      </c>
      <c r="C60" s="180">
        <v>46289</v>
      </c>
      <c r="D60" s="176" t="s">
        <v>59</v>
      </c>
      <c r="E60" s="178" t="s">
        <v>30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139</v>
      </c>
      <c r="R60" s="189" t="s">
        <v>87</v>
      </c>
      <c r="S60" s="190"/>
      <c r="T60" s="190"/>
      <c r="U60" s="191"/>
    </row>
    <row r="61" spans="1:21" ht="18" customHeight="1" x14ac:dyDescent="0.3">
      <c r="A61" s="119"/>
      <c r="B61" s="37">
        <v>21</v>
      </c>
      <c r="C61" s="180">
        <v>46289</v>
      </c>
      <c r="D61" s="176" t="s">
        <v>59</v>
      </c>
      <c r="E61" s="178" t="s">
        <v>30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139</v>
      </c>
      <c r="R61" s="189" t="s">
        <v>87</v>
      </c>
      <c r="S61" s="190"/>
      <c r="T61" s="190"/>
      <c r="U61" s="191"/>
    </row>
    <row r="62" spans="1:21" ht="18" customHeight="1" x14ac:dyDescent="0.3">
      <c r="A62" s="119"/>
      <c r="B62" s="37">
        <v>22</v>
      </c>
      <c r="C62" s="180">
        <v>46289</v>
      </c>
      <c r="D62" s="176" t="s">
        <v>59</v>
      </c>
      <c r="E62" s="178" t="s">
        <v>30</v>
      </c>
      <c r="F62" s="132"/>
      <c r="G62" s="126">
        <v>4</v>
      </c>
      <c r="H62" s="126">
        <v>4</v>
      </c>
      <c r="I62" s="126">
        <v>4</v>
      </c>
      <c r="J62" s="126">
        <v>4</v>
      </c>
      <c r="K62" s="126">
        <v>4</v>
      </c>
      <c r="L62" s="126">
        <v>4</v>
      </c>
      <c r="M62" s="126">
        <v>4</v>
      </c>
      <c r="N62" s="126">
        <v>4</v>
      </c>
      <c r="O62" s="126">
        <v>4</v>
      </c>
      <c r="P62" s="129">
        <v>100</v>
      </c>
      <c r="Q62" s="130" t="s">
        <v>139</v>
      </c>
      <c r="R62" s="189" t="s">
        <v>55</v>
      </c>
      <c r="S62" s="190"/>
      <c r="T62" s="190"/>
      <c r="U62" s="191"/>
    </row>
    <row r="63" spans="1:21" ht="18" customHeight="1" x14ac:dyDescent="0.3">
      <c r="A63" s="119"/>
      <c r="B63" s="37">
        <v>23</v>
      </c>
      <c r="C63" s="180">
        <v>46290</v>
      </c>
      <c r="D63" s="176" t="s">
        <v>59</v>
      </c>
      <c r="E63" s="178" t="s">
        <v>30</v>
      </c>
      <c r="F63" s="132"/>
      <c r="G63" s="126">
        <v>4</v>
      </c>
      <c r="H63" s="126">
        <v>4</v>
      </c>
      <c r="I63" s="126">
        <v>4</v>
      </c>
      <c r="J63" s="126">
        <v>4</v>
      </c>
      <c r="K63" s="126">
        <v>4</v>
      </c>
      <c r="L63" s="126">
        <v>4</v>
      </c>
      <c r="M63" s="126">
        <v>4</v>
      </c>
      <c r="N63" s="126">
        <v>4</v>
      </c>
      <c r="O63" s="126">
        <v>4</v>
      </c>
      <c r="P63" s="129">
        <v>100</v>
      </c>
      <c r="Q63" s="130" t="s">
        <v>139</v>
      </c>
      <c r="R63" s="189" t="s">
        <v>87</v>
      </c>
      <c r="S63" s="190"/>
      <c r="T63" s="190"/>
      <c r="U63" s="191"/>
    </row>
    <row r="64" spans="1:21" ht="18" customHeight="1" x14ac:dyDescent="0.3">
      <c r="A64" s="119"/>
      <c r="B64" s="37">
        <v>24</v>
      </c>
      <c r="C64" s="180">
        <v>46290</v>
      </c>
      <c r="D64" s="176" t="s">
        <v>59</v>
      </c>
      <c r="E64" s="178" t="s">
        <v>30</v>
      </c>
      <c r="F64" s="132"/>
      <c r="G64" s="126">
        <v>4</v>
      </c>
      <c r="H64" s="126">
        <v>4</v>
      </c>
      <c r="I64" s="126">
        <v>4</v>
      </c>
      <c r="J64" s="126">
        <v>4</v>
      </c>
      <c r="K64" s="126">
        <v>4</v>
      </c>
      <c r="L64" s="126">
        <v>4</v>
      </c>
      <c r="M64" s="126">
        <v>4</v>
      </c>
      <c r="N64" s="126">
        <v>4</v>
      </c>
      <c r="O64" s="126">
        <v>4</v>
      </c>
      <c r="P64" s="129">
        <v>100</v>
      </c>
      <c r="Q64" s="130" t="s">
        <v>139</v>
      </c>
      <c r="R64" s="189" t="s">
        <v>87</v>
      </c>
      <c r="S64" s="190"/>
      <c r="T64" s="190"/>
      <c r="U64" s="191"/>
    </row>
    <row r="65" spans="1:21" ht="18" customHeight="1" x14ac:dyDescent="0.3">
      <c r="A65" s="119"/>
      <c r="B65" s="37">
        <v>25</v>
      </c>
      <c r="C65" s="180">
        <v>46290</v>
      </c>
      <c r="D65" s="176" t="s">
        <v>59</v>
      </c>
      <c r="E65" s="178" t="s">
        <v>30</v>
      </c>
      <c r="F65" s="132"/>
      <c r="G65" s="126">
        <v>4</v>
      </c>
      <c r="H65" s="126">
        <v>4</v>
      </c>
      <c r="I65" s="126">
        <v>4</v>
      </c>
      <c r="J65" s="126">
        <v>4</v>
      </c>
      <c r="K65" s="126">
        <v>4</v>
      </c>
      <c r="L65" s="126">
        <v>4</v>
      </c>
      <c r="M65" s="126">
        <v>4</v>
      </c>
      <c r="N65" s="126">
        <v>4</v>
      </c>
      <c r="O65" s="126">
        <v>4</v>
      </c>
      <c r="P65" s="129">
        <v>100</v>
      </c>
      <c r="Q65" s="130" t="s">
        <v>139</v>
      </c>
      <c r="R65" s="189" t="s">
        <v>87</v>
      </c>
      <c r="S65" s="190"/>
      <c r="T65" s="190"/>
      <c r="U65" s="191"/>
    </row>
    <row r="66" spans="1:21" ht="18" customHeight="1" x14ac:dyDescent="0.3">
      <c r="A66" s="119"/>
      <c r="B66" s="37">
        <v>26</v>
      </c>
      <c r="C66" s="180">
        <v>46290</v>
      </c>
      <c r="D66" s="176" t="s">
        <v>59</v>
      </c>
      <c r="E66" s="178" t="s">
        <v>30</v>
      </c>
      <c r="F66" s="132"/>
      <c r="G66" s="126">
        <v>4</v>
      </c>
      <c r="H66" s="126">
        <v>4</v>
      </c>
      <c r="I66" s="126">
        <v>4</v>
      </c>
      <c r="J66" s="126">
        <v>4</v>
      </c>
      <c r="K66" s="126">
        <v>4</v>
      </c>
      <c r="L66" s="126">
        <v>4</v>
      </c>
      <c r="M66" s="126">
        <v>4</v>
      </c>
      <c r="N66" s="126">
        <v>4</v>
      </c>
      <c r="O66" s="126">
        <v>4</v>
      </c>
      <c r="P66" s="129">
        <v>100</v>
      </c>
      <c r="Q66" s="130" t="s">
        <v>139</v>
      </c>
      <c r="R66" s="189" t="s">
        <v>87</v>
      </c>
      <c r="S66" s="190"/>
      <c r="T66" s="190"/>
      <c r="U66" s="191"/>
    </row>
    <row r="67" spans="1:21" ht="18" customHeight="1" x14ac:dyDescent="0.3">
      <c r="A67" s="119"/>
      <c r="B67" s="37">
        <v>27</v>
      </c>
      <c r="C67" s="180">
        <v>46290</v>
      </c>
      <c r="D67" s="176" t="s">
        <v>59</v>
      </c>
      <c r="E67" s="178" t="s">
        <v>30</v>
      </c>
      <c r="F67" s="132"/>
      <c r="G67" s="126">
        <v>4</v>
      </c>
      <c r="H67" s="126">
        <v>4</v>
      </c>
      <c r="I67" s="126">
        <v>4</v>
      </c>
      <c r="J67" s="126">
        <v>4</v>
      </c>
      <c r="K67" s="126">
        <v>4</v>
      </c>
      <c r="L67" s="126">
        <v>4</v>
      </c>
      <c r="M67" s="126">
        <v>4</v>
      </c>
      <c r="N67" s="126">
        <v>4</v>
      </c>
      <c r="O67" s="126">
        <v>4</v>
      </c>
      <c r="P67" s="129">
        <v>100</v>
      </c>
      <c r="Q67" s="130" t="s">
        <v>139</v>
      </c>
      <c r="R67" s="189" t="s">
        <v>55</v>
      </c>
      <c r="S67" s="190"/>
      <c r="T67" s="190"/>
      <c r="U67" s="191"/>
    </row>
    <row r="68" spans="1:21" ht="18" customHeight="1" x14ac:dyDescent="0.3">
      <c r="A68" s="119"/>
      <c r="B68" s="37">
        <v>28</v>
      </c>
      <c r="C68" s="180">
        <v>46294</v>
      </c>
      <c r="D68" s="176" t="s">
        <v>59</v>
      </c>
      <c r="E68" s="178" t="s">
        <v>30</v>
      </c>
      <c r="F68" s="132"/>
      <c r="G68" s="126">
        <v>4</v>
      </c>
      <c r="H68" s="126">
        <v>4</v>
      </c>
      <c r="I68" s="126">
        <v>4</v>
      </c>
      <c r="J68" s="126">
        <v>4</v>
      </c>
      <c r="K68" s="126">
        <v>4</v>
      </c>
      <c r="L68" s="126">
        <v>4</v>
      </c>
      <c r="M68" s="126">
        <v>4</v>
      </c>
      <c r="N68" s="126">
        <v>4</v>
      </c>
      <c r="O68" s="126">
        <v>4</v>
      </c>
      <c r="P68" s="129">
        <v>100</v>
      </c>
      <c r="Q68" s="130" t="s">
        <v>139</v>
      </c>
      <c r="R68" s="189" t="s">
        <v>87</v>
      </c>
      <c r="S68" s="190"/>
      <c r="T68" s="190"/>
      <c r="U68" s="191"/>
    </row>
    <row r="69" spans="1:21" ht="18" customHeight="1" x14ac:dyDescent="0.3">
      <c r="B69" s="37">
        <v>29</v>
      </c>
      <c r="C69" s="180">
        <v>46294</v>
      </c>
      <c r="D69" s="176" t="s">
        <v>59</v>
      </c>
      <c r="E69" s="178" t="s">
        <v>30</v>
      </c>
      <c r="F69" s="132"/>
      <c r="G69" s="126">
        <v>4</v>
      </c>
      <c r="H69" s="126">
        <v>4</v>
      </c>
      <c r="I69" s="126">
        <v>4</v>
      </c>
      <c r="J69" s="126">
        <v>4</v>
      </c>
      <c r="K69" s="126">
        <v>4</v>
      </c>
      <c r="L69" s="126">
        <v>4</v>
      </c>
      <c r="M69" s="126">
        <v>4</v>
      </c>
      <c r="N69" s="126">
        <v>4</v>
      </c>
      <c r="O69" s="126">
        <v>4</v>
      </c>
      <c r="P69" s="129">
        <v>100</v>
      </c>
      <c r="Q69" s="130" t="s">
        <v>139</v>
      </c>
      <c r="R69" s="189" t="s">
        <v>164</v>
      </c>
      <c r="S69" s="190"/>
      <c r="T69" s="190"/>
      <c r="U69" s="191"/>
    </row>
    <row r="70" spans="1:21" ht="18" customHeight="1" x14ac:dyDescent="0.3">
      <c r="B70" s="37">
        <v>30</v>
      </c>
      <c r="C70" s="180">
        <v>46294</v>
      </c>
      <c r="D70" s="176" t="s">
        <v>59</v>
      </c>
      <c r="E70" s="178" t="s">
        <v>30</v>
      </c>
      <c r="F70" s="132"/>
      <c r="G70" s="126">
        <v>4</v>
      </c>
      <c r="H70" s="126">
        <v>4</v>
      </c>
      <c r="I70" s="126">
        <v>4</v>
      </c>
      <c r="J70" s="126">
        <v>4</v>
      </c>
      <c r="K70" s="126">
        <v>4</v>
      </c>
      <c r="L70" s="126">
        <v>4</v>
      </c>
      <c r="M70" s="126">
        <v>4</v>
      </c>
      <c r="N70" s="126">
        <v>4</v>
      </c>
      <c r="O70" s="126">
        <v>4</v>
      </c>
      <c r="P70" s="129">
        <v>100</v>
      </c>
      <c r="Q70" s="130" t="s">
        <v>139</v>
      </c>
      <c r="R70" s="189" t="s">
        <v>177</v>
      </c>
      <c r="S70" s="190"/>
      <c r="T70" s="190"/>
      <c r="U70" s="191"/>
    </row>
    <row r="71" spans="1:21" ht="18" customHeight="1" x14ac:dyDescent="0.3">
      <c r="B71" s="37">
        <v>31</v>
      </c>
      <c r="C71" s="180">
        <v>46295</v>
      </c>
      <c r="D71" s="176" t="s">
        <v>59</v>
      </c>
      <c r="E71" s="178" t="s">
        <v>30</v>
      </c>
      <c r="F71" s="132"/>
      <c r="G71" s="126">
        <v>4</v>
      </c>
      <c r="H71" s="126">
        <v>4</v>
      </c>
      <c r="I71" s="126">
        <v>4</v>
      </c>
      <c r="J71" s="126">
        <v>4</v>
      </c>
      <c r="K71" s="126">
        <v>4</v>
      </c>
      <c r="L71" s="126">
        <v>4</v>
      </c>
      <c r="M71" s="126">
        <v>4</v>
      </c>
      <c r="N71" s="126">
        <v>4</v>
      </c>
      <c r="O71" s="126">
        <v>4</v>
      </c>
      <c r="P71" s="129">
        <v>100</v>
      </c>
      <c r="Q71" s="130" t="s">
        <v>139</v>
      </c>
      <c r="R71" s="189" t="s">
        <v>55</v>
      </c>
      <c r="S71" s="190"/>
      <c r="T71" s="190"/>
      <c r="U71" s="191"/>
    </row>
    <row r="72" spans="1:21" ht="18" customHeight="1" x14ac:dyDescent="0.3">
      <c r="B72" s="37"/>
      <c r="C72" s="136"/>
      <c r="D72" s="127"/>
      <c r="E72" s="131"/>
      <c r="F72" s="132"/>
      <c r="G72" s="126"/>
      <c r="H72" s="126"/>
      <c r="I72" s="126"/>
      <c r="J72" s="126"/>
      <c r="K72" s="126"/>
      <c r="L72" s="126"/>
      <c r="M72" s="126"/>
      <c r="N72" s="126"/>
      <c r="O72" s="126"/>
      <c r="P72" s="129"/>
      <c r="Q72" s="130"/>
      <c r="R72" s="202"/>
      <c r="S72" s="202"/>
      <c r="T72" s="202"/>
      <c r="U72" s="202"/>
    </row>
    <row r="73" spans="1:21" ht="18" customHeight="1" x14ac:dyDescent="0.3">
      <c r="B73" s="37"/>
      <c r="C73" s="136"/>
      <c r="D73" s="127"/>
      <c r="E73" s="131"/>
      <c r="F73" s="132"/>
      <c r="G73" s="126"/>
      <c r="H73" s="126"/>
      <c r="I73" s="126"/>
      <c r="J73" s="126"/>
      <c r="K73" s="126"/>
      <c r="L73" s="126"/>
      <c r="M73" s="126"/>
      <c r="N73" s="126"/>
      <c r="O73" s="126"/>
      <c r="P73" s="129"/>
      <c r="Q73" s="130"/>
      <c r="R73" s="202"/>
      <c r="S73" s="202"/>
      <c r="T73" s="202"/>
      <c r="U73" s="202"/>
    </row>
    <row r="74" spans="1:21" ht="18" customHeight="1" x14ac:dyDescent="0.3">
      <c r="B74" s="37"/>
      <c r="C74" s="136"/>
      <c r="D74" s="127"/>
      <c r="E74" s="131"/>
      <c r="F74" s="132"/>
      <c r="G74" s="126"/>
      <c r="H74" s="126"/>
      <c r="I74" s="126"/>
      <c r="J74" s="126"/>
      <c r="K74" s="126"/>
      <c r="L74" s="126"/>
      <c r="M74" s="126"/>
      <c r="N74" s="126"/>
      <c r="O74" s="126"/>
      <c r="P74" s="129"/>
      <c r="Q74" s="130"/>
      <c r="R74" s="202"/>
      <c r="S74" s="202"/>
      <c r="T74" s="202"/>
      <c r="U74" s="202"/>
    </row>
    <row r="75" spans="1:21" ht="18" customHeight="1" x14ac:dyDescent="0.3">
      <c r="B75" s="37"/>
      <c r="C75" s="136"/>
      <c r="D75" s="127"/>
      <c r="E75" s="131"/>
      <c r="F75" s="132"/>
      <c r="G75" s="126"/>
      <c r="H75" s="126"/>
      <c r="I75" s="126"/>
      <c r="J75" s="126"/>
      <c r="K75" s="126"/>
      <c r="L75" s="126"/>
      <c r="M75" s="126"/>
      <c r="N75" s="126"/>
      <c r="O75" s="126"/>
      <c r="P75" s="129"/>
      <c r="Q75" s="130"/>
      <c r="R75" s="202"/>
      <c r="S75" s="202"/>
      <c r="T75" s="202"/>
      <c r="U75" s="202"/>
    </row>
    <row r="76" spans="1:21" ht="18" customHeight="1" x14ac:dyDescent="0.3">
      <c r="B76" s="37"/>
      <c r="C76" s="136"/>
      <c r="D76" s="127"/>
      <c r="E76" s="131"/>
      <c r="F76" s="132"/>
      <c r="G76" s="126"/>
      <c r="H76" s="126"/>
      <c r="I76" s="126"/>
      <c r="J76" s="126"/>
      <c r="K76" s="126"/>
      <c r="L76" s="126"/>
      <c r="M76" s="126"/>
      <c r="N76" s="126"/>
      <c r="O76" s="126"/>
      <c r="P76" s="129"/>
      <c r="Q76" s="130"/>
      <c r="R76" s="202"/>
      <c r="S76" s="202"/>
      <c r="T76" s="202"/>
      <c r="U76" s="202"/>
    </row>
    <row r="77" spans="1:21" ht="18" customHeight="1" x14ac:dyDescent="0.3">
      <c r="B77" s="37"/>
      <c r="C77" s="136"/>
      <c r="D77" s="127"/>
      <c r="E77" s="131"/>
      <c r="F77" s="132"/>
      <c r="G77" s="126"/>
      <c r="H77" s="126"/>
      <c r="I77" s="126"/>
      <c r="J77" s="126"/>
      <c r="K77" s="126"/>
      <c r="L77" s="126"/>
      <c r="M77" s="126"/>
      <c r="N77" s="126"/>
      <c r="O77" s="126"/>
      <c r="P77" s="129"/>
      <c r="Q77" s="130"/>
      <c r="R77" s="202"/>
      <c r="S77" s="202"/>
      <c r="T77" s="202"/>
      <c r="U77" s="202"/>
    </row>
    <row r="78" spans="1:21" x14ac:dyDescent="0.3">
      <c r="B78" s="37"/>
      <c r="C78" s="136"/>
      <c r="D78" s="127"/>
      <c r="E78" s="131"/>
      <c r="F78" s="132"/>
      <c r="G78" s="126"/>
      <c r="H78" s="126"/>
      <c r="I78" s="126"/>
      <c r="J78" s="126"/>
      <c r="K78" s="126"/>
      <c r="L78" s="126"/>
      <c r="M78" s="126"/>
      <c r="N78" s="126"/>
      <c r="O78" s="126"/>
      <c r="P78" s="129"/>
      <c r="Q78" s="130"/>
      <c r="R78" s="202"/>
      <c r="S78" s="202"/>
      <c r="T78" s="202"/>
      <c r="U78" s="202"/>
    </row>
    <row r="79" spans="1:21" x14ac:dyDescent="0.3">
      <c r="B79" s="37"/>
      <c r="C79" s="136"/>
      <c r="D79" s="127"/>
      <c r="E79" s="131"/>
      <c r="F79" s="132"/>
      <c r="G79" s="126"/>
      <c r="H79" s="126"/>
      <c r="I79" s="126"/>
      <c r="J79" s="126"/>
      <c r="K79" s="126"/>
      <c r="L79" s="126"/>
      <c r="M79" s="126"/>
      <c r="N79" s="126"/>
      <c r="O79" s="126"/>
      <c r="P79" s="129"/>
      <c r="Q79" s="130"/>
      <c r="R79" s="202"/>
      <c r="S79" s="202"/>
      <c r="T79" s="202"/>
      <c r="U79" s="202"/>
    </row>
    <row r="80" spans="1:21" x14ac:dyDescent="0.3">
      <c r="B80" s="37"/>
      <c r="C80" s="136"/>
      <c r="D80" s="127"/>
      <c r="E80" s="131"/>
      <c r="F80" s="132"/>
      <c r="G80" s="126"/>
      <c r="H80" s="126"/>
      <c r="I80" s="126"/>
      <c r="J80" s="126"/>
      <c r="K80" s="126"/>
      <c r="L80" s="126"/>
      <c r="M80" s="126"/>
      <c r="N80" s="126"/>
      <c r="O80" s="126"/>
      <c r="P80" s="129"/>
      <c r="Q80" s="130"/>
      <c r="R80" s="202"/>
      <c r="S80" s="202"/>
      <c r="T80" s="202"/>
      <c r="U80" s="202"/>
    </row>
    <row r="81" spans="2:21" x14ac:dyDescent="0.3">
      <c r="B81" s="37"/>
      <c r="C81" s="136"/>
      <c r="D81" s="127"/>
      <c r="E81" s="131"/>
      <c r="F81" s="132"/>
      <c r="G81" s="126"/>
      <c r="H81" s="126"/>
      <c r="I81" s="126"/>
      <c r="J81" s="126"/>
      <c r="K81" s="126"/>
      <c r="L81" s="126"/>
      <c r="M81" s="126"/>
      <c r="N81" s="126"/>
      <c r="O81" s="126"/>
      <c r="P81" s="129"/>
      <c r="Q81" s="130"/>
      <c r="R81" s="202"/>
      <c r="S81" s="202"/>
      <c r="T81" s="202"/>
      <c r="U81" s="202"/>
    </row>
    <row r="82" spans="2:21" x14ac:dyDescent="0.3">
      <c r="B82" s="37"/>
      <c r="C82" s="136"/>
      <c r="D82" s="127"/>
      <c r="E82" s="131"/>
      <c r="F82" s="132"/>
      <c r="G82" s="126"/>
      <c r="H82" s="126"/>
      <c r="I82" s="126"/>
      <c r="J82" s="126"/>
      <c r="K82" s="126"/>
      <c r="L82" s="126"/>
      <c r="M82" s="126"/>
      <c r="N82" s="126"/>
      <c r="O82" s="126"/>
      <c r="P82" s="129"/>
      <c r="Q82" s="130"/>
      <c r="R82" s="202"/>
      <c r="S82" s="202"/>
      <c r="T82" s="202"/>
      <c r="U82" s="202"/>
    </row>
    <row r="83" spans="2:21" x14ac:dyDescent="0.3">
      <c r="B83" s="37"/>
      <c r="C83" s="136"/>
      <c r="D83" s="127"/>
      <c r="E83" s="131"/>
      <c r="F83" s="132"/>
      <c r="G83" s="126"/>
      <c r="H83" s="126"/>
      <c r="I83" s="126"/>
      <c r="J83" s="126"/>
      <c r="K83" s="126"/>
      <c r="L83" s="126"/>
      <c r="M83" s="126"/>
      <c r="N83" s="126"/>
      <c r="O83" s="126"/>
      <c r="P83" s="129"/>
      <c r="Q83" s="130"/>
      <c r="R83" s="202"/>
      <c r="S83" s="202"/>
      <c r="T83" s="202"/>
      <c r="U83" s="202"/>
    </row>
    <row r="84" spans="2:21" x14ac:dyDescent="0.3">
      <c r="B84" s="37"/>
      <c r="C84" s="136"/>
      <c r="D84" s="127"/>
      <c r="E84" s="131"/>
      <c r="F84" s="132"/>
      <c r="G84" s="126"/>
      <c r="H84" s="126"/>
      <c r="I84" s="126"/>
      <c r="J84" s="126"/>
      <c r="K84" s="126"/>
      <c r="L84" s="126"/>
      <c r="M84" s="126"/>
      <c r="N84" s="126"/>
      <c r="O84" s="126"/>
      <c r="P84" s="129"/>
      <c r="Q84" s="130"/>
      <c r="R84" s="202"/>
      <c r="S84" s="202"/>
      <c r="T84" s="202"/>
      <c r="U84" s="202"/>
    </row>
    <row r="85" spans="2:21" x14ac:dyDescent="0.3">
      <c r="B85" s="37"/>
      <c r="C85" s="136"/>
      <c r="D85" s="127"/>
      <c r="E85" s="131"/>
      <c r="F85" s="132"/>
      <c r="G85" s="126"/>
      <c r="H85" s="126"/>
      <c r="I85" s="126"/>
      <c r="J85" s="126"/>
      <c r="K85" s="126"/>
      <c r="L85" s="126"/>
      <c r="M85" s="126"/>
      <c r="N85" s="126"/>
      <c r="O85" s="126"/>
      <c r="P85" s="129"/>
      <c r="Q85" s="130"/>
      <c r="R85" s="202"/>
      <c r="S85" s="202"/>
      <c r="T85" s="202"/>
      <c r="U85" s="202"/>
    </row>
    <row r="86" spans="2:21" x14ac:dyDescent="0.3">
      <c r="B86" s="37"/>
      <c r="C86" s="136"/>
      <c r="D86" s="127"/>
      <c r="E86" s="131"/>
      <c r="F86" s="132"/>
      <c r="G86" s="126"/>
      <c r="H86" s="126"/>
      <c r="I86" s="126"/>
      <c r="J86" s="126"/>
      <c r="K86" s="126"/>
      <c r="L86" s="126"/>
      <c r="M86" s="126"/>
      <c r="N86" s="126"/>
      <c r="O86" s="126"/>
      <c r="P86" s="129"/>
      <c r="Q86" s="130"/>
      <c r="R86" s="202"/>
      <c r="S86" s="202"/>
      <c r="T86" s="202"/>
      <c r="U86" s="202"/>
    </row>
    <row r="87" spans="2:21" x14ac:dyDescent="0.3">
      <c r="B87" s="37"/>
      <c r="C87" s="136"/>
      <c r="D87" s="127"/>
      <c r="E87" s="131"/>
      <c r="F87" s="132"/>
      <c r="G87" s="126"/>
      <c r="H87" s="126"/>
      <c r="I87" s="126"/>
      <c r="J87" s="126"/>
      <c r="K87" s="126"/>
      <c r="L87" s="126"/>
      <c r="M87" s="126"/>
      <c r="N87" s="126"/>
      <c r="O87" s="126"/>
      <c r="P87" s="129"/>
      <c r="Q87" s="130"/>
      <c r="R87" s="202"/>
      <c r="S87" s="202"/>
      <c r="T87" s="202"/>
      <c r="U87" s="202"/>
    </row>
    <row r="88" spans="2:21" x14ac:dyDescent="0.3">
      <c r="B88" s="37"/>
      <c r="C88" s="136"/>
      <c r="D88" s="127"/>
      <c r="E88" s="131"/>
      <c r="F88" s="132"/>
      <c r="G88" s="126"/>
      <c r="H88" s="126"/>
      <c r="I88" s="126"/>
      <c r="J88" s="126"/>
      <c r="K88" s="126"/>
      <c r="L88" s="126"/>
      <c r="M88" s="126"/>
      <c r="N88" s="126"/>
      <c r="O88" s="126"/>
      <c r="P88" s="129"/>
      <c r="Q88" s="130"/>
      <c r="R88" s="202"/>
      <c r="S88" s="202"/>
      <c r="T88" s="202"/>
      <c r="U88" s="202"/>
    </row>
    <row r="89" spans="2:21" x14ac:dyDescent="0.3">
      <c r="B89" s="37"/>
      <c r="C89" s="136"/>
      <c r="D89" s="127"/>
      <c r="E89" s="131"/>
      <c r="F89" s="132"/>
      <c r="G89" s="126"/>
      <c r="H89" s="126"/>
      <c r="I89" s="126"/>
      <c r="J89" s="126"/>
      <c r="K89" s="126"/>
      <c r="L89" s="126"/>
      <c r="M89" s="126"/>
      <c r="N89" s="126"/>
      <c r="O89" s="126"/>
      <c r="P89" s="129"/>
      <c r="Q89" s="130"/>
      <c r="R89" s="202"/>
      <c r="S89" s="202"/>
      <c r="T89" s="202"/>
      <c r="U89" s="202"/>
    </row>
    <row r="90" spans="2:21" x14ac:dyDescent="0.3">
      <c r="B90" s="37"/>
      <c r="C90" s="136"/>
      <c r="D90" s="127"/>
      <c r="E90" s="131"/>
      <c r="F90" s="132"/>
      <c r="G90" s="126"/>
      <c r="H90" s="126"/>
      <c r="I90" s="126"/>
      <c r="J90" s="126"/>
      <c r="K90" s="126"/>
      <c r="L90" s="126"/>
      <c r="M90" s="126"/>
      <c r="N90" s="126"/>
      <c r="O90" s="126"/>
      <c r="P90" s="129"/>
      <c r="Q90" s="130"/>
      <c r="R90" s="202"/>
      <c r="S90" s="202"/>
      <c r="T90" s="202"/>
      <c r="U90" s="202"/>
    </row>
    <row r="91" spans="2:21" x14ac:dyDescent="0.3">
      <c r="B91" s="37"/>
      <c r="C91" s="136"/>
      <c r="D91" s="127"/>
      <c r="E91" s="131"/>
      <c r="F91" s="132"/>
      <c r="G91" s="126"/>
      <c r="H91" s="126"/>
      <c r="I91" s="126"/>
      <c r="J91" s="126"/>
      <c r="K91" s="126"/>
      <c r="L91" s="126"/>
      <c r="M91" s="126"/>
      <c r="N91" s="126"/>
      <c r="O91" s="126"/>
      <c r="P91" s="129"/>
      <c r="Q91" s="130"/>
      <c r="R91" s="202"/>
      <c r="S91" s="202"/>
      <c r="T91" s="202"/>
      <c r="U91" s="202"/>
    </row>
    <row r="92" spans="2:21" x14ac:dyDescent="0.3">
      <c r="B92" s="37"/>
      <c r="C92" s="136"/>
      <c r="D92" s="127"/>
      <c r="E92" s="131"/>
      <c r="F92" s="132"/>
      <c r="G92" s="126"/>
      <c r="H92" s="126"/>
      <c r="I92" s="126"/>
      <c r="J92" s="126"/>
      <c r="K92" s="126"/>
      <c r="L92" s="126"/>
      <c r="M92" s="126"/>
      <c r="N92" s="126"/>
      <c r="O92" s="126"/>
      <c r="P92" s="129"/>
      <c r="Q92" s="130"/>
      <c r="R92" s="202"/>
      <c r="S92" s="202"/>
      <c r="T92" s="202"/>
      <c r="U92" s="202"/>
    </row>
    <row r="93" spans="2:21" x14ac:dyDescent="0.3">
      <c r="B93" s="37"/>
      <c r="C93" s="136"/>
      <c r="D93" s="127"/>
      <c r="E93" s="131"/>
      <c r="F93" s="132"/>
      <c r="G93" s="126"/>
      <c r="H93" s="126"/>
      <c r="I93" s="126"/>
      <c r="J93" s="126"/>
      <c r="K93" s="126"/>
      <c r="L93" s="126"/>
      <c r="M93" s="126"/>
      <c r="N93" s="126"/>
      <c r="O93" s="126"/>
      <c r="P93" s="129"/>
      <c r="Q93" s="130"/>
      <c r="R93" s="202"/>
      <c r="S93" s="202"/>
      <c r="T93" s="202"/>
      <c r="U93" s="202"/>
    </row>
    <row r="94" spans="2:21" x14ac:dyDescent="0.3">
      <c r="B94" s="37"/>
      <c r="C94" s="136"/>
      <c r="D94" s="127"/>
      <c r="E94" s="131"/>
      <c r="F94" s="132"/>
      <c r="G94" s="126"/>
      <c r="H94" s="126"/>
      <c r="I94" s="126"/>
      <c r="J94" s="126"/>
      <c r="K94" s="126"/>
      <c r="L94" s="126"/>
      <c r="M94" s="126"/>
      <c r="N94" s="126"/>
      <c r="O94" s="126"/>
      <c r="P94" s="129"/>
      <c r="Q94" s="130"/>
      <c r="R94" s="202"/>
      <c r="S94" s="202"/>
      <c r="T94" s="202"/>
      <c r="U94" s="202"/>
    </row>
    <row r="95" spans="2:21" x14ac:dyDescent="0.3">
      <c r="B95" s="37"/>
      <c r="C95" s="136"/>
      <c r="D95" s="127"/>
      <c r="E95" s="131"/>
      <c r="F95" s="132"/>
      <c r="G95" s="126"/>
      <c r="H95" s="126"/>
      <c r="I95" s="126"/>
      <c r="J95" s="126"/>
      <c r="K95" s="126"/>
      <c r="L95" s="126"/>
      <c r="M95" s="126"/>
      <c r="N95" s="126"/>
      <c r="O95" s="126"/>
      <c r="P95" s="129"/>
      <c r="Q95" s="130"/>
      <c r="R95" s="202"/>
      <c r="S95" s="202"/>
      <c r="T95" s="202"/>
      <c r="U95" s="202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124</v>
      </c>
      <c r="H128" s="39">
        <f t="shared" si="0"/>
        <v>124</v>
      </c>
      <c r="I128" s="39">
        <f t="shared" si="0"/>
        <v>124</v>
      </c>
      <c r="J128" s="39">
        <f t="shared" si="0"/>
        <v>124</v>
      </c>
      <c r="K128" s="39">
        <f t="shared" si="0"/>
        <v>124</v>
      </c>
      <c r="L128" s="39">
        <f t="shared" si="0"/>
        <v>124</v>
      </c>
      <c r="M128" s="39">
        <f t="shared" si="0"/>
        <v>124</v>
      </c>
      <c r="N128" s="39">
        <f t="shared" si="0"/>
        <v>124</v>
      </c>
      <c r="O128" s="39">
        <f t="shared" si="0"/>
        <v>124</v>
      </c>
      <c r="P128" s="51">
        <f>SUM(G128:O128)</f>
        <v>1116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MTBS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82</v>
      </c>
    </row>
    <row r="140" spans="2:21" s="1" customFormat="1" ht="13.2" x14ac:dyDescent="0.25">
      <c r="E140" s="21" t="s">
        <v>46</v>
      </c>
      <c r="P140" s="87" t="s">
        <v>83</v>
      </c>
    </row>
    <row r="141" spans="2:21" s="1" customFormat="1" ht="13.2" x14ac:dyDescent="0.25">
      <c r="E141" s="21" t="s">
        <v>47</v>
      </c>
    </row>
  </sheetData>
  <autoFilter ref="E40:E127" xr:uid="{3B068B09-B8BD-490A-97A5-F4CB6A29D743}"/>
  <mergeCells count="88">
    <mergeCell ref="R95:U95"/>
    <mergeCell ref="R81:U81"/>
    <mergeCell ref="R82:U82"/>
    <mergeCell ref="R83:U83"/>
    <mergeCell ref="R84:U84"/>
    <mergeCell ref="R85:U85"/>
    <mergeCell ref="R91:U91"/>
    <mergeCell ref="R92:U92"/>
    <mergeCell ref="R93:U93"/>
    <mergeCell ref="R94:U94"/>
    <mergeCell ref="R86:U86"/>
    <mergeCell ref="R87:U87"/>
    <mergeCell ref="R88:U88"/>
    <mergeCell ref="R89:U89"/>
    <mergeCell ref="R90:U90"/>
    <mergeCell ref="R76:U76"/>
    <mergeCell ref="R77:U77"/>
    <mergeCell ref="R78:U78"/>
    <mergeCell ref="R79:U79"/>
    <mergeCell ref="R80:U80"/>
    <mergeCell ref="R71:U71"/>
    <mergeCell ref="R72:U72"/>
    <mergeCell ref="R73:U73"/>
    <mergeCell ref="R74:U74"/>
    <mergeCell ref="R75:U75"/>
    <mergeCell ref="R67:U67"/>
    <mergeCell ref="R68:U68"/>
    <mergeCell ref="R69:U69"/>
    <mergeCell ref="R70:U70"/>
    <mergeCell ref="R64:U64"/>
    <mergeCell ref="R62:U62"/>
    <mergeCell ref="R63:U63"/>
    <mergeCell ref="R66:U66"/>
    <mergeCell ref="R65:U65"/>
    <mergeCell ref="R59:U59"/>
    <mergeCell ref="R60:U60"/>
    <mergeCell ref="R61:U61"/>
    <mergeCell ref="R57:U57"/>
    <mergeCell ref="R58:U58"/>
    <mergeCell ref="R52:U52"/>
    <mergeCell ref="R53:U53"/>
    <mergeCell ref="R56:U56"/>
    <mergeCell ref="R54:U54"/>
    <mergeCell ref="R55:U55"/>
    <mergeCell ref="R47:U47"/>
    <mergeCell ref="R48:U48"/>
    <mergeCell ref="R49:U49"/>
    <mergeCell ref="R50:U50"/>
    <mergeCell ref="R51:U51"/>
    <mergeCell ref="R41:U41"/>
    <mergeCell ref="R42:U42"/>
    <mergeCell ref="R43:U43"/>
    <mergeCell ref="R44:U44"/>
    <mergeCell ref="R46:U46"/>
    <mergeCell ref="R45:U45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25" right="0.25" top="0.5" bottom="0.25" header="0.3" footer="0.3"/>
  <pageSetup paperSize="205" scale="90" orientation="landscape" horizontalDpi="1200" verticalDpi="1200" r:id="rId1"/>
  <rowBreaks count="1" manualBreakCount="1">
    <brk id="35" min="1" max="20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W141"/>
  <sheetViews>
    <sheetView showGridLines="0" topLeftCell="A27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Home!C16</f>
        <v>Ruang Poli Khusus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48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Home!AE16</f>
        <v>7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48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Home!AC16</f>
        <v>6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48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Home!AD16</f>
        <v>6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12 (171.43 %)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48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432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48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Home!I16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48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48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48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48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432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Poli Khusus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46269</v>
      </c>
      <c r="D41" s="176" t="s">
        <v>59</v>
      </c>
      <c r="E41" s="178" t="s">
        <v>31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84</v>
      </c>
      <c r="S41" s="190"/>
      <c r="T41" s="190"/>
      <c r="U41" s="191"/>
    </row>
    <row r="42" spans="1:21" x14ac:dyDescent="0.3">
      <c r="A42" s="119"/>
      <c r="B42" s="37">
        <v>2</v>
      </c>
      <c r="C42" s="180">
        <v>46272</v>
      </c>
      <c r="D42" s="176" t="s">
        <v>59</v>
      </c>
      <c r="E42" s="178" t="s">
        <v>31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149</v>
      </c>
      <c r="S42" s="190"/>
      <c r="T42" s="190"/>
      <c r="U42" s="191"/>
    </row>
    <row r="43" spans="1:21" x14ac:dyDescent="0.3">
      <c r="A43" s="119"/>
      <c r="B43" s="37">
        <v>3</v>
      </c>
      <c r="C43" s="180">
        <v>46274</v>
      </c>
      <c r="D43" s="176" t="s">
        <v>59</v>
      </c>
      <c r="E43" s="178" t="s">
        <v>31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150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46276</v>
      </c>
      <c r="D44" s="176" t="s">
        <v>59</v>
      </c>
      <c r="E44" s="178" t="s">
        <v>31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113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46276</v>
      </c>
      <c r="D45" s="176" t="s">
        <v>59</v>
      </c>
      <c r="E45" s="178" t="s">
        <v>31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154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46276</v>
      </c>
      <c r="D46" s="176" t="s">
        <v>59</v>
      </c>
      <c r="E46" s="178" t="s">
        <v>31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116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46279</v>
      </c>
      <c r="D47" s="176" t="s">
        <v>59</v>
      </c>
      <c r="E47" s="178" t="s">
        <v>31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155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46279</v>
      </c>
      <c r="D48" s="176" t="s">
        <v>59</v>
      </c>
      <c r="E48" s="178" t="s">
        <v>31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111</v>
      </c>
      <c r="S48" s="190"/>
      <c r="T48" s="190"/>
      <c r="U48" s="191"/>
    </row>
    <row r="49" spans="1:21" x14ac:dyDescent="0.3">
      <c r="A49" s="119"/>
      <c r="B49" s="37">
        <v>9</v>
      </c>
      <c r="C49" s="180">
        <v>46279</v>
      </c>
      <c r="D49" s="176" t="s">
        <v>59</v>
      </c>
      <c r="E49" s="178" t="s">
        <v>31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156</v>
      </c>
      <c r="S49" s="190"/>
      <c r="T49" s="190"/>
      <c r="U49" s="191"/>
    </row>
    <row r="50" spans="1:21" x14ac:dyDescent="0.3">
      <c r="A50" s="119"/>
      <c r="B50" s="37">
        <v>10</v>
      </c>
      <c r="C50" s="180">
        <v>46287</v>
      </c>
      <c r="D50" s="176" t="s">
        <v>59</v>
      </c>
      <c r="E50" s="178" t="s">
        <v>31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161</v>
      </c>
      <c r="S50" s="190"/>
      <c r="T50" s="190"/>
      <c r="U50" s="191"/>
    </row>
    <row r="51" spans="1:21" x14ac:dyDescent="0.3">
      <c r="A51" s="119"/>
      <c r="B51" s="37">
        <v>11</v>
      </c>
      <c r="C51" s="180">
        <v>46287</v>
      </c>
      <c r="D51" s="176" t="s">
        <v>59</v>
      </c>
      <c r="E51" s="178" t="s">
        <v>31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162</v>
      </c>
      <c r="S51" s="190"/>
      <c r="T51" s="190"/>
      <c r="U51" s="191"/>
    </row>
    <row r="52" spans="1:21" x14ac:dyDescent="0.3">
      <c r="B52" s="37">
        <v>12</v>
      </c>
      <c r="C52" s="180">
        <v>46290</v>
      </c>
      <c r="D52" s="176" t="s">
        <v>59</v>
      </c>
      <c r="E52" s="178" t="s">
        <v>31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163</v>
      </c>
      <c r="S52" s="190"/>
      <c r="T52" s="190"/>
      <c r="U52" s="191"/>
    </row>
    <row r="53" spans="1:21" x14ac:dyDescent="0.3">
      <c r="A53" s="45"/>
      <c r="B53" s="37" t="str">
        <f>IF(C53="","",SUBTOTAL(3,C$41:$C53))</f>
        <v/>
      </c>
      <c r="C53" s="95"/>
      <c r="D53" s="96"/>
      <c r="E53" s="99"/>
      <c r="F53" s="100"/>
      <c r="G53" s="94"/>
      <c r="H53" s="94"/>
      <c r="I53" s="94"/>
      <c r="J53" s="94"/>
      <c r="K53" s="94"/>
      <c r="L53" s="94"/>
      <c r="M53" s="94"/>
      <c r="N53" s="94"/>
      <c r="O53" s="94"/>
      <c r="P53" s="97"/>
      <c r="Q53" s="98"/>
      <c r="R53" s="201"/>
      <c r="S53" s="201"/>
      <c r="T53" s="201"/>
      <c r="U53" s="201"/>
    </row>
    <row r="54" spans="1:21" x14ac:dyDescent="0.3">
      <c r="B54" s="37" t="str">
        <f>IF(C54="","",SUBTOTAL(3,C$41:$C54))</f>
        <v/>
      </c>
      <c r="C54" s="44"/>
      <c r="D54" s="37"/>
      <c r="E54" s="42"/>
      <c r="F54" s="43"/>
      <c r="G54" s="39"/>
      <c r="H54" s="39"/>
      <c r="I54" s="39"/>
      <c r="J54" s="39"/>
      <c r="K54" s="39"/>
      <c r="L54" s="39"/>
      <c r="M54" s="39"/>
      <c r="N54" s="39"/>
      <c r="O54" s="39"/>
      <c r="P54" s="40"/>
      <c r="Q54" s="41"/>
      <c r="R54" s="183"/>
      <c r="S54" s="184"/>
      <c r="T54" s="184"/>
      <c r="U54" s="185"/>
    </row>
    <row r="55" spans="1:21" ht="14.4" customHeight="1" x14ac:dyDescent="0.3">
      <c r="B55" s="37" t="str">
        <f>IF(C55="","",SUBTOTAL(3,C$41:$C55))</f>
        <v/>
      </c>
      <c r="C55" s="44"/>
      <c r="D55" s="37"/>
      <c r="E55" s="42"/>
      <c r="F55" s="43"/>
      <c r="G55" s="39"/>
      <c r="H55" s="39"/>
      <c r="I55" s="39"/>
      <c r="J55" s="39"/>
      <c r="K55" s="39"/>
      <c r="L55" s="39"/>
      <c r="M55" s="39"/>
      <c r="N55" s="39"/>
      <c r="O55" s="39"/>
      <c r="P55" s="40"/>
      <c r="Q55" s="41"/>
      <c r="R55" s="183"/>
      <c r="S55" s="184"/>
      <c r="T55" s="184"/>
      <c r="U55" s="185"/>
    </row>
    <row r="56" spans="1:21" ht="14.4" customHeight="1" x14ac:dyDescent="0.3">
      <c r="B56" s="37" t="str">
        <f>IF(C56="","",SUBTOTAL(3,C$41:$C56))</f>
        <v/>
      </c>
      <c r="C56" s="44"/>
      <c r="D56" s="37"/>
      <c r="E56" s="42"/>
      <c r="F56" s="43"/>
      <c r="G56" s="39"/>
      <c r="H56" s="39"/>
      <c r="I56" s="39"/>
      <c r="J56" s="39"/>
      <c r="K56" s="39"/>
      <c r="L56" s="39"/>
      <c r="M56" s="39"/>
      <c r="N56" s="39"/>
      <c r="O56" s="39"/>
      <c r="P56" s="40"/>
      <c r="Q56" s="41"/>
      <c r="R56" s="183"/>
      <c r="S56" s="184"/>
      <c r="T56" s="184"/>
      <c r="U56" s="185"/>
    </row>
    <row r="57" spans="1:21" x14ac:dyDescent="0.3">
      <c r="B57" s="37" t="str">
        <f>IF(C57="","",SUBTOTAL(3,C$41:$C57))</f>
        <v/>
      </c>
      <c r="C57" s="44"/>
      <c r="D57" s="37"/>
      <c r="E57" s="42"/>
      <c r="F57" s="43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41"/>
      <c r="R57" s="183"/>
      <c r="S57" s="184"/>
      <c r="T57" s="184"/>
      <c r="U57" s="185"/>
    </row>
    <row r="58" spans="1:21" ht="22.8" customHeight="1" x14ac:dyDescent="0.3">
      <c r="B58" s="37" t="str">
        <f>IF(C58="","",SUBTOTAL(3,C$41:$C58))</f>
        <v/>
      </c>
      <c r="C58" s="44"/>
      <c r="D58" s="37"/>
      <c r="E58" s="42"/>
      <c r="F58" s="43"/>
      <c r="G58" s="39"/>
      <c r="H58" s="39"/>
      <c r="I58" s="39"/>
      <c r="J58" s="39"/>
      <c r="K58" s="39"/>
      <c r="L58" s="39"/>
      <c r="M58" s="39"/>
      <c r="N58" s="39"/>
      <c r="O58" s="39"/>
      <c r="P58" s="40"/>
      <c r="Q58" s="41"/>
      <c r="R58" s="183"/>
      <c r="S58" s="184"/>
      <c r="T58" s="184"/>
      <c r="U58" s="185"/>
    </row>
    <row r="59" spans="1:21" x14ac:dyDescent="0.3">
      <c r="B59" s="37" t="str">
        <f>IF(C59="","",SUBTOTAL(3,C$41:$C59))</f>
        <v/>
      </c>
      <c r="C59" s="44"/>
      <c r="D59" s="37"/>
      <c r="E59" s="42"/>
      <c r="F59" s="43"/>
      <c r="G59" s="39"/>
      <c r="H59" s="39"/>
      <c r="I59" s="39"/>
      <c r="J59" s="39"/>
      <c r="K59" s="39"/>
      <c r="L59" s="39"/>
      <c r="M59" s="39"/>
      <c r="N59" s="39"/>
      <c r="O59" s="39"/>
      <c r="P59" s="40"/>
      <c r="Q59" s="41"/>
      <c r="R59" s="183"/>
      <c r="S59" s="184"/>
      <c r="T59" s="184"/>
      <c r="U59" s="185"/>
    </row>
    <row r="60" spans="1:21" x14ac:dyDescent="0.3">
      <c r="B60" s="37" t="str">
        <f>IF(C60="","",SUBTOTAL(3,C$41:$C60))</f>
        <v/>
      </c>
      <c r="C60" s="44"/>
      <c r="D60" s="37"/>
      <c r="E60" s="42"/>
      <c r="F60" s="43"/>
      <c r="G60" s="39"/>
      <c r="H60" s="39"/>
      <c r="I60" s="39"/>
      <c r="J60" s="39"/>
      <c r="K60" s="39"/>
      <c r="L60" s="39"/>
      <c r="M60" s="39"/>
      <c r="N60" s="39"/>
      <c r="O60" s="39"/>
      <c r="P60" s="40"/>
      <c r="Q60" s="41"/>
      <c r="R60" s="183"/>
      <c r="S60" s="184"/>
      <c r="T60" s="184"/>
      <c r="U60" s="185"/>
    </row>
    <row r="61" spans="1:21" x14ac:dyDescent="0.3">
      <c r="B61" s="37" t="str">
        <f>IF(C61="","",SUBTOTAL(3,C$41:$C61))</f>
        <v/>
      </c>
      <c r="C61" s="44"/>
      <c r="D61" s="37"/>
      <c r="E61" s="42"/>
      <c r="F61" s="43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41"/>
      <c r="R61" s="183"/>
      <c r="S61" s="184"/>
      <c r="T61" s="184"/>
      <c r="U61" s="185"/>
    </row>
    <row r="62" spans="1:21" x14ac:dyDescent="0.3">
      <c r="B62" s="37" t="str">
        <f>IF(C62="","",SUBTOTAL(3,C$41:$C62))</f>
        <v/>
      </c>
      <c r="C62" s="44"/>
      <c r="D62" s="37"/>
      <c r="E62" s="42"/>
      <c r="F62" s="46"/>
      <c r="G62" s="37"/>
      <c r="H62" s="37"/>
      <c r="I62" s="37"/>
      <c r="J62" s="37"/>
      <c r="K62" s="37"/>
      <c r="L62" s="37"/>
      <c r="M62" s="37"/>
      <c r="N62" s="37"/>
      <c r="O62" s="37"/>
      <c r="P62" s="48"/>
      <c r="Q62" s="49"/>
      <c r="R62" s="183"/>
      <c r="S62" s="184"/>
      <c r="T62" s="184"/>
      <c r="U62" s="185"/>
    </row>
    <row r="63" spans="1:21" x14ac:dyDescent="0.3">
      <c r="B63" s="37" t="str">
        <f>IF(C63="","",SUBTOTAL(3,C$41:$C63))</f>
        <v/>
      </c>
      <c r="C63" s="44"/>
      <c r="D63" s="37"/>
      <c r="E63" s="42"/>
      <c r="F63" s="46"/>
      <c r="G63" s="37"/>
      <c r="H63" s="37"/>
      <c r="I63" s="37"/>
      <c r="J63" s="37"/>
      <c r="K63" s="37"/>
      <c r="L63" s="37"/>
      <c r="M63" s="37"/>
      <c r="N63" s="37"/>
      <c r="O63" s="37"/>
      <c r="P63" s="48"/>
      <c r="Q63" s="49"/>
      <c r="R63" s="183"/>
      <c r="S63" s="184"/>
      <c r="T63" s="184"/>
      <c r="U63" s="185"/>
    </row>
    <row r="64" spans="1:21" x14ac:dyDescent="0.3">
      <c r="B64" s="37" t="str">
        <f>IF(C64="","",SUBTOTAL(3,C$41:$C64))</f>
        <v/>
      </c>
      <c r="C64" s="44"/>
      <c r="D64" s="37"/>
      <c r="E64" s="42"/>
      <c r="F64" s="46"/>
      <c r="G64" s="37"/>
      <c r="H64" s="37"/>
      <c r="I64" s="37"/>
      <c r="J64" s="37"/>
      <c r="K64" s="37"/>
      <c r="L64" s="37"/>
      <c r="M64" s="37"/>
      <c r="N64" s="37"/>
      <c r="O64" s="37"/>
      <c r="P64" s="48"/>
      <c r="Q64" s="49"/>
      <c r="R64" s="183"/>
      <c r="S64" s="184"/>
      <c r="T64" s="184"/>
      <c r="U64" s="185"/>
    </row>
    <row r="65" spans="2:21" x14ac:dyDescent="0.3">
      <c r="B65" s="37" t="str">
        <f>IF(C65="","",SUBTOTAL(3,C$41:$C65))</f>
        <v/>
      </c>
      <c r="C65" s="44"/>
      <c r="D65" s="37"/>
      <c r="E65" s="42"/>
      <c r="F65" s="46"/>
      <c r="G65" s="37"/>
      <c r="H65" s="37"/>
      <c r="I65" s="37"/>
      <c r="J65" s="37"/>
      <c r="K65" s="37"/>
      <c r="L65" s="37"/>
      <c r="M65" s="37"/>
      <c r="N65" s="37"/>
      <c r="O65" s="37"/>
      <c r="P65" s="48"/>
      <c r="Q65" s="49"/>
      <c r="R65" s="183"/>
      <c r="S65" s="184"/>
      <c r="T65" s="184"/>
      <c r="U65" s="185"/>
    </row>
    <row r="66" spans="2:21" x14ac:dyDescent="0.3">
      <c r="B66" s="37" t="str">
        <f>IF(C66="","",SUBTOTAL(3,C$41:$C66))</f>
        <v/>
      </c>
      <c r="C66" s="44"/>
      <c r="D66" s="37"/>
      <c r="E66" s="42"/>
      <c r="F66" s="46"/>
      <c r="G66" s="37"/>
      <c r="H66" s="37"/>
      <c r="I66" s="37"/>
      <c r="J66" s="37"/>
      <c r="K66" s="37"/>
      <c r="L66" s="37"/>
      <c r="M66" s="37"/>
      <c r="N66" s="37"/>
      <c r="O66" s="37"/>
      <c r="P66" s="48"/>
      <c r="Q66" s="49"/>
      <c r="R66" s="183"/>
      <c r="S66" s="184"/>
      <c r="T66" s="184"/>
      <c r="U66" s="185"/>
    </row>
    <row r="67" spans="2:21" x14ac:dyDescent="0.3">
      <c r="B67" s="37" t="str">
        <f>IF(C67="","",SUBTOTAL(3,C$41:$C67))</f>
        <v/>
      </c>
      <c r="C67" s="44"/>
      <c r="D67" s="37"/>
      <c r="E67" s="42"/>
      <c r="F67" s="46"/>
      <c r="G67" s="37"/>
      <c r="H67" s="37"/>
      <c r="I67" s="37"/>
      <c r="J67" s="37"/>
      <c r="K67" s="37"/>
      <c r="L67" s="37"/>
      <c r="M67" s="37"/>
      <c r="N67" s="37"/>
      <c r="O67" s="37"/>
      <c r="P67" s="48"/>
      <c r="Q67" s="49"/>
      <c r="R67" s="183"/>
      <c r="S67" s="184"/>
      <c r="T67" s="184"/>
      <c r="U67" s="185"/>
    </row>
    <row r="68" spans="2:2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48</v>
      </c>
      <c r="H128" s="39">
        <f t="shared" si="0"/>
        <v>48</v>
      </c>
      <c r="I128" s="39">
        <f t="shared" si="0"/>
        <v>48</v>
      </c>
      <c r="J128" s="39">
        <f t="shared" si="0"/>
        <v>48</v>
      </c>
      <c r="K128" s="39">
        <f t="shared" si="0"/>
        <v>48</v>
      </c>
      <c r="L128" s="39">
        <f t="shared" si="0"/>
        <v>48</v>
      </c>
      <c r="M128" s="39">
        <f t="shared" si="0"/>
        <v>48</v>
      </c>
      <c r="N128" s="39">
        <f t="shared" si="0"/>
        <v>48</v>
      </c>
      <c r="O128" s="39">
        <f t="shared" si="0"/>
        <v>48</v>
      </c>
      <c r="P128" s="51">
        <f>SUM(G128:O128)</f>
        <v>432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Poli Khusus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E559F39F-7946-4D09-B836-D994D236B047}"/>
  <mergeCells count="78">
    <mergeCell ref="R82:U82"/>
    <mergeCell ref="R83:U83"/>
    <mergeCell ref="R84:U84"/>
    <mergeCell ref="R85:U85"/>
    <mergeCell ref="R77:U77"/>
    <mergeCell ref="R78:U78"/>
    <mergeCell ref="R79:U79"/>
    <mergeCell ref="R80:U80"/>
    <mergeCell ref="R81:U81"/>
    <mergeCell ref="R72:U72"/>
    <mergeCell ref="R73:U73"/>
    <mergeCell ref="R74:U74"/>
    <mergeCell ref="R75:U75"/>
    <mergeCell ref="R76:U76"/>
    <mergeCell ref="R67:U67"/>
    <mergeCell ref="R68:U68"/>
    <mergeCell ref="R69:U69"/>
    <mergeCell ref="R70:U70"/>
    <mergeCell ref="R71:U71"/>
    <mergeCell ref="R62:U62"/>
    <mergeCell ref="R63:U63"/>
    <mergeCell ref="R64:U64"/>
    <mergeCell ref="R65:U65"/>
    <mergeCell ref="R66:U66"/>
    <mergeCell ref="R57:U57"/>
    <mergeCell ref="R58:U58"/>
    <mergeCell ref="R59:U59"/>
    <mergeCell ref="R60:U60"/>
    <mergeCell ref="R61:U61"/>
    <mergeCell ref="R52:U52"/>
    <mergeCell ref="R53:U53"/>
    <mergeCell ref="R54:U54"/>
    <mergeCell ref="R55:U55"/>
    <mergeCell ref="R56:U56"/>
    <mergeCell ref="R51:U51"/>
    <mergeCell ref="R46:U46"/>
    <mergeCell ref="R47:U47"/>
    <mergeCell ref="R48:U48"/>
    <mergeCell ref="R49:U49"/>
    <mergeCell ref="R50:U50"/>
    <mergeCell ref="R41:U41"/>
    <mergeCell ref="R42:U42"/>
    <mergeCell ref="R43:U43"/>
    <mergeCell ref="R44:U44"/>
    <mergeCell ref="R45:U45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W141"/>
  <sheetViews>
    <sheetView showGridLines="0" topLeftCell="A47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Home!C17</f>
        <v>Ruang Gizi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76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Home!AE17</f>
        <v>16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76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Home!AC17</f>
        <v>10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76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Home!AD17</f>
        <v>9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19 (118.75 %)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76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684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76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Home!I17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76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76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76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76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684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Gizi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B41" s="37">
        <f>IF(C41="","",SUBTOTAL(3,C$41:$C41))</f>
        <v>1</v>
      </c>
      <c r="C41" s="180">
        <v>46268</v>
      </c>
      <c r="D41" s="176" t="s">
        <v>59</v>
      </c>
      <c r="E41" s="178" t="s">
        <v>34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85</v>
      </c>
      <c r="S41" s="190"/>
      <c r="T41" s="190"/>
      <c r="U41" s="191"/>
    </row>
    <row r="42" spans="1:21" x14ac:dyDescent="0.3">
      <c r="B42" s="37">
        <f>IF(C42="","",SUBTOTAL(3,C$41:$C42))</f>
        <v>2</v>
      </c>
      <c r="C42" s="180">
        <v>46290</v>
      </c>
      <c r="D42" s="176" t="s">
        <v>59</v>
      </c>
      <c r="E42" s="178" t="s">
        <v>34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</row>
    <row r="43" spans="1:21" x14ac:dyDescent="0.3">
      <c r="B43" s="37">
        <f>IF(C43="","",SUBTOTAL(3,C$41:$C43))</f>
        <v>3</v>
      </c>
      <c r="C43" s="180">
        <v>46290</v>
      </c>
      <c r="D43" s="176" t="s">
        <v>59</v>
      </c>
      <c r="E43" s="178" t="s">
        <v>34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</row>
    <row r="44" spans="1:21" x14ac:dyDescent="0.3">
      <c r="B44" s="37">
        <f>IF(C44="","",SUBTOTAL(3,C$41:$C44))</f>
        <v>4</v>
      </c>
      <c r="C44" s="180">
        <v>46290</v>
      </c>
      <c r="D44" s="176" t="s">
        <v>59</v>
      </c>
      <c r="E44" s="178" t="s">
        <v>34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</row>
    <row r="45" spans="1:21" x14ac:dyDescent="0.3">
      <c r="B45" s="37">
        <f>IF(C45="","",SUBTOTAL(3,C$41:$C45))</f>
        <v>5</v>
      </c>
      <c r="C45" s="180">
        <v>46290</v>
      </c>
      <c r="D45" s="176" t="s">
        <v>59</v>
      </c>
      <c r="E45" s="178" t="s">
        <v>34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</row>
    <row r="46" spans="1:21" x14ac:dyDescent="0.3">
      <c r="B46" s="37">
        <f>IF(C46="","",SUBTOTAL(3,C$41:$C46))</f>
        <v>6</v>
      </c>
      <c r="C46" s="180">
        <v>46290</v>
      </c>
      <c r="D46" s="176" t="s">
        <v>59</v>
      </c>
      <c r="E46" s="178" t="s">
        <v>34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</row>
    <row r="47" spans="1:21" x14ac:dyDescent="0.3">
      <c r="B47" s="37">
        <f>IF(C47="","",SUBTOTAL(3,C$41:$C47))</f>
        <v>7</v>
      </c>
      <c r="C47" s="180">
        <v>46290</v>
      </c>
      <c r="D47" s="176" t="s">
        <v>59</v>
      </c>
      <c r="E47" s="178" t="s">
        <v>34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x14ac:dyDescent="0.3">
      <c r="B48" s="37">
        <f>IF(C48="","",SUBTOTAL(3,C$41:$C48))</f>
        <v>8</v>
      </c>
      <c r="C48" s="180">
        <v>46294</v>
      </c>
      <c r="D48" s="176" t="s">
        <v>59</v>
      </c>
      <c r="E48" s="178" t="s">
        <v>34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</row>
    <row r="49" spans="1:21" x14ac:dyDescent="0.3">
      <c r="B49" s="37">
        <f>IF(C49="","",SUBTOTAL(3,C$41:$C49))</f>
        <v>9</v>
      </c>
      <c r="C49" s="180">
        <v>46294</v>
      </c>
      <c r="D49" s="176" t="s">
        <v>59</v>
      </c>
      <c r="E49" s="178" t="s">
        <v>34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</row>
    <row r="50" spans="1:21" x14ac:dyDescent="0.3">
      <c r="B50" s="37">
        <f>IF(C50="","",SUBTOTAL(3,C$41:$C50))</f>
        <v>10</v>
      </c>
      <c r="C50" s="180">
        <v>46294</v>
      </c>
      <c r="D50" s="176" t="s">
        <v>59</v>
      </c>
      <c r="E50" s="178" t="s">
        <v>34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</row>
    <row r="51" spans="1:21" x14ac:dyDescent="0.3">
      <c r="B51" s="37">
        <f>IF(C51="","",SUBTOTAL(3,C$41:$C51))</f>
        <v>11</v>
      </c>
      <c r="C51" s="180">
        <v>46294</v>
      </c>
      <c r="D51" s="176" t="s">
        <v>59</v>
      </c>
      <c r="E51" s="178" t="s">
        <v>34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</row>
    <row r="52" spans="1:21" x14ac:dyDescent="0.3">
      <c r="B52" s="37">
        <f>IF(C52="","",SUBTOTAL(3,C$41:$C52))</f>
        <v>12</v>
      </c>
      <c r="C52" s="180">
        <v>46294</v>
      </c>
      <c r="D52" s="176" t="s">
        <v>59</v>
      </c>
      <c r="E52" s="178" t="s">
        <v>34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</row>
    <row r="53" spans="1:21" x14ac:dyDescent="0.3">
      <c r="A53" s="45"/>
      <c r="B53" s="37">
        <f>IF(C53="","",SUBTOTAL(3,C$41:$C53))</f>
        <v>13</v>
      </c>
      <c r="C53" s="180">
        <v>46294</v>
      </c>
      <c r="D53" s="176" t="s">
        <v>59</v>
      </c>
      <c r="E53" s="178" t="s">
        <v>34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55</v>
      </c>
      <c r="S53" s="190"/>
      <c r="T53" s="190"/>
      <c r="U53" s="191"/>
    </row>
    <row r="54" spans="1:21" x14ac:dyDescent="0.3">
      <c r="B54" s="37">
        <f>IF(C54="","",SUBTOTAL(3,C$41:$C54))</f>
        <v>14</v>
      </c>
      <c r="C54" s="180">
        <v>46294</v>
      </c>
      <c r="D54" s="176" t="s">
        <v>59</v>
      </c>
      <c r="E54" s="178" t="s">
        <v>34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174</v>
      </c>
      <c r="S54" s="190"/>
      <c r="T54" s="190"/>
      <c r="U54" s="191"/>
    </row>
    <row r="55" spans="1:21" x14ac:dyDescent="0.3">
      <c r="B55" s="37">
        <f>IF(C55="","",SUBTOTAL(3,C$41:$C55))</f>
        <v>15</v>
      </c>
      <c r="C55" s="180">
        <v>46295</v>
      </c>
      <c r="D55" s="176" t="s">
        <v>59</v>
      </c>
      <c r="E55" s="178" t="s">
        <v>34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</row>
    <row r="56" spans="1:21" x14ac:dyDescent="0.3">
      <c r="B56" s="37">
        <f>IF(C56="","",SUBTOTAL(3,C$41:$C56))</f>
        <v>16</v>
      </c>
      <c r="C56" s="180">
        <v>46295</v>
      </c>
      <c r="D56" s="176" t="s">
        <v>59</v>
      </c>
      <c r="E56" s="178" t="s">
        <v>34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</row>
    <row r="57" spans="1:21" x14ac:dyDescent="0.3">
      <c r="B57" s="37">
        <f>IF(C57="","",SUBTOTAL(3,C$41:$C57))</f>
        <v>17</v>
      </c>
      <c r="C57" s="180">
        <v>46295</v>
      </c>
      <c r="D57" s="176" t="s">
        <v>59</v>
      </c>
      <c r="E57" s="178" t="s">
        <v>34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55</v>
      </c>
      <c r="S57" s="190"/>
      <c r="T57" s="190"/>
      <c r="U57" s="191"/>
    </row>
    <row r="58" spans="1:21" x14ac:dyDescent="0.3">
      <c r="B58" s="37">
        <f>IF(C58="","",SUBTOTAL(3,C$41:$C58))</f>
        <v>18</v>
      </c>
      <c r="C58" s="180">
        <v>46295</v>
      </c>
      <c r="D58" s="176" t="s">
        <v>59</v>
      </c>
      <c r="E58" s="178" t="s">
        <v>34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55</v>
      </c>
      <c r="S58" s="190"/>
      <c r="T58" s="190"/>
      <c r="U58" s="191"/>
    </row>
    <row r="59" spans="1:21" x14ac:dyDescent="0.3">
      <c r="B59" s="37">
        <f>IF(C59="","",SUBTOTAL(3,C$41:$C59))</f>
        <v>19</v>
      </c>
      <c r="C59" s="180">
        <v>46295</v>
      </c>
      <c r="D59" s="176" t="s">
        <v>59</v>
      </c>
      <c r="E59" s="178" t="s">
        <v>34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55</v>
      </c>
      <c r="S59" s="190"/>
      <c r="T59" s="190"/>
      <c r="U59" s="191"/>
    </row>
    <row r="60" spans="1:21" x14ac:dyDescent="0.3">
      <c r="B60" s="37" t="str">
        <f>IF(C60="","",SUBTOTAL(3,C$41:$C60))</f>
        <v/>
      </c>
      <c r="C60" s="114"/>
      <c r="D60" s="109"/>
      <c r="E60" s="112"/>
      <c r="F60" s="113"/>
      <c r="G60" s="108"/>
      <c r="H60" s="108"/>
      <c r="I60" s="108"/>
      <c r="J60" s="108"/>
      <c r="K60" s="108"/>
      <c r="L60" s="108"/>
      <c r="M60" s="108"/>
      <c r="N60" s="108"/>
      <c r="O60" s="108"/>
      <c r="P60" s="111"/>
      <c r="Q60" s="110"/>
      <c r="R60" s="186"/>
      <c r="S60" s="187"/>
      <c r="T60" s="187"/>
      <c r="U60" s="188"/>
    </row>
    <row r="61" spans="1:21" x14ac:dyDescent="0.3">
      <c r="B61" s="37" t="str">
        <f>IF(C61="","",SUBTOTAL(3,C$41:$C61))</f>
        <v/>
      </c>
      <c r="C61" s="114"/>
      <c r="D61" s="109"/>
      <c r="E61" s="112"/>
      <c r="F61" s="113"/>
      <c r="G61" s="108"/>
      <c r="H61" s="108"/>
      <c r="I61" s="108"/>
      <c r="J61" s="108"/>
      <c r="K61" s="108"/>
      <c r="L61" s="108"/>
      <c r="M61" s="108"/>
      <c r="N61" s="108"/>
      <c r="O61" s="108"/>
      <c r="P61" s="111"/>
      <c r="Q61" s="110"/>
      <c r="R61" s="186"/>
      <c r="S61" s="187"/>
      <c r="T61" s="187"/>
      <c r="U61" s="188"/>
    </row>
    <row r="62" spans="1:21" ht="14.4" customHeight="1" x14ac:dyDescent="0.3">
      <c r="B62" s="37" t="str">
        <f>IF(C62="","",SUBTOTAL(3,C$41:$C62))</f>
        <v/>
      </c>
      <c r="C62" s="107"/>
      <c r="D62" s="102"/>
      <c r="E62" s="105"/>
      <c r="F62" s="106"/>
      <c r="G62" s="101"/>
      <c r="H62" s="101"/>
      <c r="I62" s="101"/>
      <c r="J62" s="101"/>
      <c r="K62" s="101"/>
      <c r="L62" s="101"/>
      <c r="M62" s="101"/>
      <c r="N62" s="101"/>
      <c r="O62" s="101"/>
      <c r="P62" s="103"/>
      <c r="Q62" s="104"/>
      <c r="R62" s="201"/>
      <c r="S62" s="201"/>
      <c r="T62" s="201"/>
      <c r="U62" s="201"/>
    </row>
    <row r="63" spans="1:21" ht="14.4" customHeight="1" x14ac:dyDescent="0.3">
      <c r="B63" s="37" t="str">
        <f>IF(C63="","",SUBTOTAL(3,C$41:$C63))</f>
        <v/>
      </c>
      <c r="C63" s="86"/>
      <c r="D63" s="79"/>
      <c r="E63" s="80"/>
      <c r="F63" s="81"/>
      <c r="G63" s="82"/>
      <c r="H63" s="82"/>
      <c r="I63" s="82"/>
      <c r="J63" s="82"/>
      <c r="K63" s="82"/>
      <c r="L63" s="82"/>
      <c r="M63" s="82"/>
      <c r="N63" s="82"/>
      <c r="O63" s="82"/>
      <c r="P63" s="83"/>
      <c r="Q63" s="84"/>
      <c r="R63" s="210"/>
      <c r="S63" s="211"/>
      <c r="T63" s="211"/>
      <c r="U63" s="212"/>
    </row>
    <row r="64" spans="1:21" x14ac:dyDescent="0.3">
      <c r="B64" s="37" t="str">
        <f>IF(C64="","",SUBTOTAL(3,C$41:$C64))</f>
        <v/>
      </c>
      <c r="C64" s="86"/>
      <c r="D64" s="79"/>
      <c r="E64" s="80"/>
      <c r="F64" s="81"/>
      <c r="G64" s="82"/>
      <c r="H64" s="82"/>
      <c r="I64" s="82"/>
      <c r="J64" s="82"/>
      <c r="K64" s="82"/>
      <c r="L64" s="82"/>
      <c r="M64" s="82"/>
      <c r="N64" s="82"/>
      <c r="O64" s="82"/>
      <c r="P64" s="83"/>
      <c r="Q64" s="84"/>
      <c r="R64" s="210"/>
      <c r="S64" s="211"/>
      <c r="T64" s="211"/>
      <c r="U64" s="212"/>
    </row>
    <row r="65" spans="2:21" ht="22.8" customHeight="1" x14ac:dyDescent="0.3">
      <c r="B65" s="37" t="str">
        <f>IF(C65="","",SUBTOTAL(3,C$41:$C65))</f>
        <v/>
      </c>
      <c r="C65" s="86"/>
      <c r="D65" s="79"/>
      <c r="E65" s="80"/>
      <c r="F65" s="81"/>
      <c r="G65" s="82"/>
      <c r="H65" s="82"/>
      <c r="I65" s="82"/>
      <c r="J65" s="82"/>
      <c r="K65" s="82"/>
      <c r="L65" s="82"/>
      <c r="M65" s="82"/>
      <c r="N65" s="82"/>
      <c r="O65" s="82"/>
      <c r="P65" s="83"/>
      <c r="Q65" s="84"/>
      <c r="R65" s="210"/>
      <c r="S65" s="211"/>
      <c r="T65" s="211"/>
      <c r="U65" s="212"/>
    </row>
    <row r="66" spans="2:21" x14ac:dyDescent="0.3">
      <c r="B66" s="37" t="str">
        <f>IF(C66="","",SUBTOTAL(3,C$41:$C66))</f>
        <v/>
      </c>
      <c r="C66" s="86"/>
      <c r="D66" s="79"/>
      <c r="E66" s="80"/>
      <c r="F66" s="81"/>
      <c r="G66" s="82"/>
      <c r="H66" s="82"/>
      <c r="I66" s="82"/>
      <c r="J66" s="82"/>
      <c r="K66" s="82"/>
      <c r="L66" s="82"/>
      <c r="M66" s="82"/>
      <c r="N66" s="82"/>
      <c r="O66" s="82"/>
      <c r="P66" s="83"/>
      <c r="Q66" s="84"/>
      <c r="R66" s="210"/>
      <c r="S66" s="211"/>
      <c r="T66" s="211"/>
      <c r="U66" s="212"/>
    </row>
    <row r="67" spans="2:21" x14ac:dyDescent="0.3">
      <c r="B67" s="37" t="str">
        <f>IF(C67="","",SUBTOTAL(3,C$41:$C67))</f>
        <v/>
      </c>
      <c r="C67" s="86"/>
      <c r="D67" s="79"/>
      <c r="E67" s="80"/>
      <c r="F67" s="81"/>
      <c r="G67" s="82"/>
      <c r="H67" s="82"/>
      <c r="I67" s="82"/>
      <c r="J67" s="82"/>
      <c r="K67" s="82"/>
      <c r="L67" s="82"/>
      <c r="M67" s="82"/>
      <c r="N67" s="82"/>
      <c r="O67" s="82"/>
      <c r="P67" s="83"/>
      <c r="Q67" s="84"/>
      <c r="R67" s="210"/>
      <c r="S67" s="211"/>
      <c r="T67" s="211"/>
      <c r="U67" s="212"/>
    </row>
    <row r="68" spans="2:2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76</v>
      </c>
      <c r="H128" s="39">
        <f t="shared" si="0"/>
        <v>76</v>
      </c>
      <c r="I128" s="39">
        <f t="shared" si="0"/>
        <v>76</v>
      </c>
      <c r="J128" s="39">
        <f t="shared" si="0"/>
        <v>76</v>
      </c>
      <c r="K128" s="39">
        <f t="shared" si="0"/>
        <v>76</v>
      </c>
      <c r="L128" s="39">
        <f t="shared" si="0"/>
        <v>76</v>
      </c>
      <c r="M128" s="39">
        <f t="shared" si="0"/>
        <v>76</v>
      </c>
      <c r="N128" s="39">
        <f t="shared" si="0"/>
        <v>76</v>
      </c>
      <c r="O128" s="39">
        <f t="shared" si="0"/>
        <v>76</v>
      </c>
      <c r="P128" s="51">
        <f>SUM(G128:O128)</f>
        <v>684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Gizi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ED91C993-E794-4CE6-AA3F-9B3AC69B5628}"/>
  <mergeCells count="78">
    <mergeCell ref="R84:U84"/>
    <mergeCell ref="R85:U85"/>
    <mergeCell ref="R79:U79"/>
    <mergeCell ref="R80:U80"/>
    <mergeCell ref="R81:U81"/>
    <mergeCell ref="R82:U82"/>
    <mergeCell ref="R83:U83"/>
    <mergeCell ref="R74:U74"/>
    <mergeCell ref="R75:U75"/>
    <mergeCell ref="R76:U76"/>
    <mergeCell ref="R77:U77"/>
    <mergeCell ref="R78:U78"/>
    <mergeCell ref="R69:U69"/>
    <mergeCell ref="R70:U70"/>
    <mergeCell ref="R71:U71"/>
    <mergeCell ref="R72:U72"/>
    <mergeCell ref="R73:U73"/>
    <mergeCell ref="R64:U64"/>
    <mergeCell ref="R65:U65"/>
    <mergeCell ref="R66:U66"/>
    <mergeCell ref="R67:U67"/>
    <mergeCell ref="R68:U68"/>
    <mergeCell ref="R59:U59"/>
    <mergeCell ref="R60:U60"/>
    <mergeCell ref="R61:U61"/>
    <mergeCell ref="R62:U62"/>
    <mergeCell ref="R63:U63"/>
    <mergeCell ref="R56:U56"/>
    <mergeCell ref="R57:U57"/>
    <mergeCell ref="R58:U58"/>
    <mergeCell ref="R51:U51"/>
    <mergeCell ref="R52:U52"/>
    <mergeCell ref="R53:U53"/>
    <mergeCell ref="R54:U54"/>
    <mergeCell ref="R55:U55"/>
    <mergeCell ref="R46:U46"/>
    <mergeCell ref="R47:U47"/>
    <mergeCell ref="R49:U49"/>
    <mergeCell ref="R50:U50"/>
    <mergeCell ref="R48:U48"/>
    <mergeCell ref="R41:U41"/>
    <mergeCell ref="R43:U43"/>
    <mergeCell ref="R42:U42"/>
    <mergeCell ref="R44:U44"/>
    <mergeCell ref="R45:U45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7" right="0.7" top="0.75" bottom="0.75" header="0.3" footer="0.3"/>
  <pageSetup orientation="landscape" horizontalDpi="1200" verticalDpi="12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W141"/>
  <sheetViews>
    <sheetView showGridLines="0" topLeftCell="A33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Home!C18</f>
        <v>Ruang Kesehatan Lingkungan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60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Home!AE18</f>
        <v>9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60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Home!AC18</f>
        <v>8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60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Home!AD18</f>
        <v>7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15 (166.67 %)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60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540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60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Home!I18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60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60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60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60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540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Kesehatan Lingkungan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46268</v>
      </c>
      <c r="D41" s="176" t="s">
        <v>59</v>
      </c>
      <c r="E41" s="178" t="s">
        <v>37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60</v>
      </c>
      <c r="S41" s="190"/>
      <c r="T41" s="190"/>
      <c r="U41" s="191"/>
    </row>
    <row r="42" spans="1:21" x14ac:dyDescent="0.3">
      <c r="A42" s="119"/>
      <c r="B42" s="37">
        <v>2</v>
      </c>
      <c r="C42" s="180">
        <v>46268</v>
      </c>
      <c r="D42" s="176" t="s">
        <v>59</v>
      </c>
      <c r="E42" s="178" t="s">
        <v>37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60</v>
      </c>
      <c r="S42" s="190"/>
      <c r="T42" s="190"/>
      <c r="U42" s="191"/>
    </row>
    <row r="43" spans="1:21" x14ac:dyDescent="0.3">
      <c r="A43" s="133"/>
      <c r="B43" s="37">
        <v>3</v>
      </c>
      <c r="C43" s="180">
        <v>46272</v>
      </c>
      <c r="D43" s="176" t="s">
        <v>59</v>
      </c>
      <c r="E43" s="178" t="s">
        <v>37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58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46272</v>
      </c>
      <c r="D44" s="176" t="s">
        <v>59</v>
      </c>
      <c r="E44" s="178" t="s">
        <v>37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58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46274</v>
      </c>
      <c r="D45" s="176" t="s">
        <v>59</v>
      </c>
      <c r="E45" s="178" t="s">
        <v>37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58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46274</v>
      </c>
      <c r="D46" s="176" t="s">
        <v>59</v>
      </c>
      <c r="E46" s="178" t="s">
        <v>37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58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46275</v>
      </c>
      <c r="D47" s="176" t="s">
        <v>59</v>
      </c>
      <c r="E47" s="178" t="s">
        <v>37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60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46275</v>
      </c>
      <c r="D48" s="176" t="s">
        <v>59</v>
      </c>
      <c r="E48" s="178" t="s">
        <v>37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60</v>
      </c>
      <c r="S48" s="190"/>
      <c r="T48" s="190"/>
      <c r="U48" s="191"/>
    </row>
    <row r="49" spans="1:21" x14ac:dyDescent="0.3">
      <c r="B49" s="37">
        <v>9</v>
      </c>
      <c r="C49" s="180">
        <v>46286</v>
      </c>
      <c r="D49" s="176" t="s">
        <v>59</v>
      </c>
      <c r="E49" s="178" t="s">
        <v>37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60</v>
      </c>
      <c r="S49" s="190"/>
      <c r="T49" s="190"/>
      <c r="U49" s="191"/>
    </row>
    <row r="50" spans="1:21" x14ac:dyDescent="0.3">
      <c r="B50" s="37">
        <v>10</v>
      </c>
      <c r="C50" s="180">
        <v>46286</v>
      </c>
      <c r="D50" s="176" t="s">
        <v>59</v>
      </c>
      <c r="E50" s="178" t="s">
        <v>37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60</v>
      </c>
      <c r="S50" s="190"/>
      <c r="T50" s="190"/>
      <c r="U50" s="191"/>
    </row>
    <row r="51" spans="1:21" x14ac:dyDescent="0.3">
      <c r="B51" s="37">
        <v>11</v>
      </c>
      <c r="C51" s="180">
        <v>46287</v>
      </c>
      <c r="D51" s="176" t="s">
        <v>59</v>
      </c>
      <c r="E51" s="178" t="s">
        <v>37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</row>
    <row r="52" spans="1:21" x14ac:dyDescent="0.3">
      <c r="B52" s="37">
        <v>12</v>
      </c>
      <c r="C52" s="180">
        <v>46289</v>
      </c>
      <c r="D52" s="176" t="s">
        <v>59</v>
      </c>
      <c r="E52" s="178" t="s">
        <v>37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60</v>
      </c>
      <c r="S52" s="190"/>
      <c r="T52" s="190"/>
      <c r="U52" s="191"/>
    </row>
    <row r="53" spans="1:21" x14ac:dyDescent="0.3">
      <c r="A53" s="45"/>
      <c r="B53" s="37">
        <v>13</v>
      </c>
      <c r="C53" s="180">
        <v>46289</v>
      </c>
      <c r="D53" s="176" t="s">
        <v>59</v>
      </c>
      <c r="E53" s="178" t="s">
        <v>37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58</v>
      </c>
      <c r="S53" s="190"/>
      <c r="T53" s="190"/>
      <c r="U53" s="191"/>
    </row>
    <row r="54" spans="1:21" x14ac:dyDescent="0.3">
      <c r="B54" s="37">
        <v>14</v>
      </c>
      <c r="C54" s="180">
        <v>46294</v>
      </c>
      <c r="D54" s="176" t="s">
        <v>59</v>
      </c>
      <c r="E54" s="178" t="s">
        <v>37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60</v>
      </c>
      <c r="S54" s="190"/>
      <c r="T54" s="190"/>
      <c r="U54" s="191"/>
    </row>
    <row r="55" spans="1:21" x14ac:dyDescent="0.3">
      <c r="B55" s="37">
        <f>IF(C55="","",SUBTOTAL(3,C$41:$C55))</f>
        <v>15</v>
      </c>
      <c r="C55" s="180">
        <v>46294</v>
      </c>
      <c r="D55" s="176" t="s">
        <v>59</v>
      </c>
      <c r="E55" s="178" t="s">
        <v>37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</row>
    <row r="56" spans="1:21" x14ac:dyDescent="0.3">
      <c r="B56" s="37" t="str">
        <f>IF(C56="","",SUBTOTAL(3,C$41:$C56))</f>
        <v/>
      </c>
      <c r="C56" s="44"/>
      <c r="D56" s="37"/>
      <c r="E56" s="42"/>
      <c r="F56" s="43"/>
      <c r="G56" s="39"/>
      <c r="H56" s="39"/>
      <c r="I56" s="39"/>
      <c r="J56" s="39"/>
      <c r="K56" s="39"/>
      <c r="L56" s="39"/>
      <c r="M56" s="39"/>
      <c r="N56" s="39"/>
      <c r="O56" s="39"/>
      <c r="P56" s="40"/>
      <c r="Q56" s="41"/>
      <c r="R56" s="183"/>
      <c r="S56" s="184"/>
      <c r="T56" s="184"/>
      <c r="U56" s="185"/>
    </row>
    <row r="57" spans="1:21" x14ac:dyDescent="0.3">
      <c r="B57" s="37" t="str">
        <f>IF(C57="","",SUBTOTAL(3,C$41:$C57))</f>
        <v/>
      </c>
      <c r="C57" s="44"/>
      <c r="D57" s="37"/>
      <c r="E57" s="42"/>
      <c r="F57" s="43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41"/>
      <c r="R57" s="183"/>
      <c r="S57" s="184"/>
      <c r="T57" s="184"/>
      <c r="U57" s="185"/>
    </row>
    <row r="58" spans="1:21" x14ac:dyDescent="0.3">
      <c r="B58" s="37" t="str">
        <f>IF(C58="","",SUBTOTAL(3,C$41:$C58))</f>
        <v/>
      </c>
      <c r="C58" s="44"/>
      <c r="D58" s="37"/>
      <c r="E58" s="42"/>
      <c r="F58" s="43"/>
      <c r="G58" s="39"/>
      <c r="H58" s="39"/>
      <c r="I58" s="39"/>
      <c r="J58" s="39"/>
      <c r="K58" s="39"/>
      <c r="L58" s="39"/>
      <c r="M58" s="39"/>
      <c r="N58" s="39"/>
      <c r="O58" s="39"/>
      <c r="P58" s="40"/>
      <c r="Q58" s="41"/>
      <c r="R58" s="183"/>
      <c r="S58" s="184"/>
      <c r="T58" s="184"/>
      <c r="U58" s="185"/>
    </row>
    <row r="59" spans="1:21" x14ac:dyDescent="0.3">
      <c r="B59" s="37" t="str">
        <f>IF(C59="","",SUBTOTAL(3,C$41:$C59))</f>
        <v/>
      </c>
      <c r="C59" s="44"/>
      <c r="D59" s="37"/>
      <c r="E59" s="42"/>
      <c r="F59" s="43"/>
      <c r="G59" s="39"/>
      <c r="H59" s="39"/>
      <c r="I59" s="39"/>
      <c r="J59" s="39"/>
      <c r="K59" s="39"/>
      <c r="L59" s="39"/>
      <c r="M59" s="39"/>
      <c r="N59" s="39"/>
      <c r="O59" s="39"/>
      <c r="P59" s="40"/>
      <c r="Q59" s="41"/>
      <c r="R59" s="183"/>
      <c r="S59" s="184"/>
      <c r="T59" s="184"/>
      <c r="U59" s="185"/>
    </row>
    <row r="60" spans="1:21" ht="14.4" customHeight="1" x14ac:dyDescent="0.3">
      <c r="B60" s="37" t="str">
        <f>IF(C60="","",SUBTOTAL(3,C$41:$C60))</f>
        <v/>
      </c>
      <c r="C60" s="44"/>
      <c r="D60" s="37"/>
      <c r="E60" s="42"/>
      <c r="F60" s="43"/>
      <c r="G60" s="39"/>
      <c r="H60" s="39"/>
      <c r="I60" s="39"/>
      <c r="J60" s="39"/>
      <c r="K60" s="39"/>
      <c r="L60" s="39"/>
      <c r="M60" s="39"/>
      <c r="N60" s="39"/>
      <c r="O60" s="39"/>
      <c r="P60" s="40"/>
      <c r="Q60" s="41"/>
      <c r="R60" s="183"/>
      <c r="S60" s="184"/>
      <c r="T60" s="184"/>
      <c r="U60" s="185"/>
    </row>
    <row r="61" spans="1:21" ht="14.4" customHeight="1" x14ac:dyDescent="0.3">
      <c r="B61" s="37" t="str">
        <f>IF(C61="","",SUBTOTAL(3,C$41:$C61))</f>
        <v/>
      </c>
      <c r="C61" s="44"/>
      <c r="D61" s="37"/>
      <c r="E61" s="42"/>
      <c r="F61" s="43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41"/>
      <c r="R61" s="183"/>
      <c r="S61" s="184"/>
      <c r="T61" s="184"/>
      <c r="U61" s="185"/>
    </row>
    <row r="62" spans="1:21" x14ac:dyDescent="0.3">
      <c r="B62" s="37" t="str">
        <f>IF(C62="","",SUBTOTAL(3,C$41:$C62))</f>
        <v/>
      </c>
      <c r="C62" s="44"/>
      <c r="D62" s="37"/>
      <c r="E62" s="42"/>
      <c r="F62" s="46"/>
      <c r="G62" s="37"/>
      <c r="H62" s="37"/>
      <c r="I62" s="37"/>
      <c r="J62" s="37"/>
      <c r="K62" s="37"/>
      <c r="L62" s="37"/>
      <c r="M62" s="37"/>
      <c r="N62" s="37"/>
      <c r="O62" s="37"/>
      <c r="P62" s="48"/>
      <c r="Q62" s="49"/>
      <c r="R62" s="183"/>
      <c r="S62" s="184"/>
      <c r="T62" s="184"/>
      <c r="U62" s="185"/>
    </row>
    <row r="63" spans="1:21" ht="22.8" customHeight="1" x14ac:dyDescent="0.3">
      <c r="B63" s="37" t="str">
        <f>IF(C63="","",SUBTOTAL(3,C$41:$C63))</f>
        <v/>
      </c>
      <c r="C63" s="44"/>
      <c r="D63" s="37"/>
      <c r="E63" s="42"/>
      <c r="F63" s="46"/>
      <c r="G63" s="37"/>
      <c r="H63" s="37"/>
      <c r="I63" s="37"/>
      <c r="J63" s="37"/>
      <c r="K63" s="37"/>
      <c r="L63" s="37"/>
      <c r="M63" s="37"/>
      <c r="N63" s="37"/>
      <c r="O63" s="37"/>
      <c r="P63" s="48"/>
      <c r="Q63" s="49"/>
      <c r="R63" s="183"/>
      <c r="S63" s="184"/>
      <c r="T63" s="184"/>
      <c r="U63" s="185"/>
    </row>
    <row r="64" spans="1:21" x14ac:dyDescent="0.3">
      <c r="B64" s="37" t="str">
        <f>IF(C64="","",SUBTOTAL(3,C$41:$C64))</f>
        <v/>
      </c>
      <c r="C64" s="44"/>
      <c r="D64" s="37"/>
      <c r="E64" s="42"/>
      <c r="F64" s="46"/>
      <c r="G64" s="37"/>
      <c r="H64" s="37"/>
      <c r="I64" s="37"/>
      <c r="J64" s="37"/>
      <c r="K64" s="37"/>
      <c r="L64" s="37"/>
      <c r="M64" s="37"/>
      <c r="N64" s="37"/>
      <c r="O64" s="37"/>
      <c r="P64" s="48"/>
      <c r="Q64" s="49"/>
      <c r="R64" s="183"/>
      <c r="S64" s="184"/>
      <c r="T64" s="184"/>
      <c r="U64" s="185"/>
    </row>
    <row r="65" spans="2:21" x14ac:dyDescent="0.3">
      <c r="B65" s="37" t="str">
        <f>IF(C65="","",SUBTOTAL(3,C$41:$C65))</f>
        <v/>
      </c>
      <c r="C65" s="44"/>
      <c r="D65" s="37"/>
      <c r="E65" s="42"/>
      <c r="F65" s="46"/>
      <c r="G65" s="37"/>
      <c r="H65" s="37"/>
      <c r="I65" s="37"/>
      <c r="J65" s="37"/>
      <c r="K65" s="37"/>
      <c r="L65" s="37"/>
      <c r="M65" s="37"/>
      <c r="N65" s="37"/>
      <c r="O65" s="37"/>
      <c r="P65" s="48"/>
      <c r="Q65" s="49"/>
      <c r="R65" s="183"/>
      <c r="S65" s="184"/>
      <c r="T65" s="184"/>
      <c r="U65" s="185"/>
    </row>
    <row r="66" spans="2:21" x14ac:dyDescent="0.3">
      <c r="B66" s="37" t="str">
        <f>IF(C66="","",SUBTOTAL(3,C$41:$C66))</f>
        <v/>
      </c>
      <c r="C66" s="44"/>
      <c r="D66" s="37"/>
      <c r="E66" s="42"/>
      <c r="F66" s="46"/>
      <c r="G66" s="37"/>
      <c r="H66" s="37"/>
      <c r="I66" s="37"/>
      <c r="J66" s="37"/>
      <c r="K66" s="37"/>
      <c r="L66" s="37"/>
      <c r="M66" s="37"/>
      <c r="N66" s="37"/>
      <c r="O66" s="37"/>
      <c r="P66" s="48"/>
      <c r="Q66" s="49"/>
      <c r="R66" s="183"/>
      <c r="S66" s="184"/>
      <c r="T66" s="184"/>
      <c r="U66" s="185"/>
    </row>
    <row r="67" spans="2:21" x14ac:dyDescent="0.3">
      <c r="B67" s="37" t="str">
        <f>IF(C67="","",SUBTOTAL(3,C$41:$C67))</f>
        <v/>
      </c>
      <c r="C67" s="44"/>
      <c r="D67" s="37"/>
      <c r="E67" s="42"/>
      <c r="F67" s="46"/>
      <c r="G67" s="37"/>
      <c r="H67" s="37"/>
      <c r="I67" s="37"/>
      <c r="J67" s="37"/>
      <c r="K67" s="37"/>
      <c r="L67" s="37"/>
      <c r="M67" s="37"/>
      <c r="N67" s="37"/>
      <c r="O67" s="37"/>
      <c r="P67" s="48"/>
      <c r="Q67" s="49"/>
      <c r="R67" s="183"/>
      <c r="S67" s="184"/>
      <c r="T67" s="184"/>
      <c r="U67" s="185"/>
    </row>
    <row r="68" spans="2:2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60</v>
      </c>
      <c r="H128" s="39">
        <f t="shared" si="0"/>
        <v>60</v>
      </c>
      <c r="I128" s="39">
        <f t="shared" si="0"/>
        <v>60</v>
      </c>
      <c r="J128" s="39">
        <f t="shared" si="0"/>
        <v>60</v>
      </c>
      <c r="K128" s="39">
        <f t="shared" si="0"/>
        <v>60</v>
      </c>
      <c r="L128" s="39">
        <f t="shared" si="0"/>
        <v>60</v>
      </c>
      <c r="M128" s="39">
        <f t="shared" si="0"/>
        <v>60</v>
      </c>
      <c r="N128" s="39">
        <f t="shared" si="0"/>
        <v>60</v>
      </c>
      <c r="O128" s="39">
        <f t="shared" si="0"/>
        <v>60</v>
      </c>
      <c r="P128" s="51">
        <f>SUM(G128:O128)</f>
        <v>540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Kesehatan Lingkungan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DDFBA17D-3F5B-41B4-B866-97553A952F80}"/>
  <mergeCells count="78">
    <mergeCell ref="R82:U82"/>
    <mergeCell ref="R83:U83"/>
    <mergeCell ref="R84:U84"/>
    <mergeCell ref="R85:U85"/>
    <mergeCell ref="R77:U77"/>
    <mergeCell ref="R78:U78"/>
    <mergeCell ref="R79:U79"/>
    <mergeCell ref="R80:U80"/>
    <mergeCell ref="R81:U81"/>
    <mergeCell ref="R72:U72"/>
    <mergeCell ref="R73:U73"/>
    <mergeCell ref="R74:U74"/>
    <mergeCell ref="R75:U75"/>
    <mergeCell ref="R76:U76"/>
    <mergeCell ref="R67:U67"/>
    <mergeCell ref="R68:U68"/>
    <mergeCell ref="R69:U69"/>
    <mergeCell ref="R70:U70"/>
    <mergeCell ref="R71:U71"/>
    <mergeCell ref="R62:U62"/>
    <mergeCell ref="R63:U63"/>
    <mergeCell ref="R64:U64"/>
    <mergeCell ref="R65:U65"/>
    <mergeCell ref="R66:U66"/>
    <mergeCell ref="R57:U57"/>
    <mergeCell ref="R58:U58"/>
    <mergeCell ref="R59:U59"/>
    <mergeCell ref="R60:U60"/>
    <mergeCell ref="R61:U61"/>
    <mergeCell ref="R56:U56"/>
    <mergeCell ref="R51:U51"/>
    <mergeCell ref="R52:U52"/>
    <mergeCell ref="R53:U53"/>
    <mergeCell ref="R54:U54"/>
    <mergeCell ref="R55:U55"/>
    <mergeCell ref="R46:U46"/>
    <mergeCell ref="R47:U47"/>
    <mergeCell ref="R48:U48"/>
    <mergeCell ref="R49:U49"/>
    <mergeCell ref="R50:U50"/>
    <mergeCell ref="R41:U41"/>
    <mergeCell ref="R42:U42"/>
    <mergeCell ref="R43:U43"/>
    <mergeCell ref="R44:U44"/>
    <mergeCell ref="R45:U45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W141"/>
  <sheetViews>
    <sheetView showGridLines="0" topLeftCell="A76" workbookViewId="0">
      <selection activeCell="C41" sqref="C41:C127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Home!C19</f>
        <v>Ruang Laboratorium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200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Home!AE19</f>
        <v>39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200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Home!AC19</f>
        <v>27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200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Home!AD19</f>
        <v>23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50 (128.21 %)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200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1800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200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Home!I19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200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200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200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200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1800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Laboratorium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21" s="1" customFormat="1" ht="13.2" x14ac:dyDescent="0.25">
      <c r="E33" s="21" t="s">
        <v>46</v>
      </c>
      <c r="P33" s="16" t="s">
        <v>74</v>
      </c>
    </row>
    <row r="34" spans="1:21" s="1" customFormat="1" ht="13.2" x14ac:dyDescent="0.25">
      <c r="E34" s="21" t="s">
        <v>47</v>
      </c>
    </row>
    <row r="35" spans="1:21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19"/>
      <c r="B41" s="37">
        <v>1</v>
      </c>
      <c r="C41" s="180">
        <v>46270</v>
      </c>
      <c r="D41" s="176" t="s">
        <v>59</v>
      </c>
      <c r="E41" s="178" t="s">
        <v>38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148</v>
      </c>
      <c r="S41" s="190"/>
      <c r="T41" s="190"/>
      <c r="U41" s="191"/>
    </row>
    <row r="42" spans="1:21" x14ac:dyDescent="0.3">
      <c r="A42" s="119"/>
      <c r="B42" s="37">
        <v>2</v>
      </c>
      <c r="C42" s="180">
        <v>46274</v>
      </c>
      <c r="D42" s="176" t="s">
        <v>59</v>
      </c>
      <c r="E42" s="178" t="s">
        <v>38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</row>
    <row r="43" spans="1:21" x14ac:dyDescent="0.3">
      <c r="A43" s="119"/>
      <c r="B43" s="37">
        <v>3</v>
      </c>
      <c r="C43" s="180">
        <v>46274</v>
      </c>
      <c r="D43" s="176" t="s">
        <v>59</v>
      </c>
      <c r="E43" s="178" t="s">
        <v>38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46275</v>
      </c>
      <c r="D44" s="176" t="s">
        <v>59</v>
      </c>
      <c r="E44" s="178" t="s">
        <v>38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46280</v>
      </c>
      <c r="D45" s="176" t="s">
        <v>59</v>
      </c>
      <c r="E45" s="178" t="s">
        <v>38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46280</v>
      </c>
      <c r="D46" s="176" t="s">
        <v>59</v>
      </c>
      <c r="E46" s="178" t="s">
        <v>38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46280</v>
      </c>
      <c r="D47" s="176" t="s">
        <v>59</v>
      </c>
      <c r="E47" s="178" t="s">
        <v>38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46280</v>
      </c>
      <c r="D48" s="176" t="s">
        <v>59</v>
      </c>
      <c r="E48" s="178" t="s">
        <v>38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</row>
    <row r="49" spans="1:21" x14ac:dyDescent="0.3">
      <c r="A49" s="119"/>
      <c r="B49" s="37">
        <v>9</v>
      </c>
      <c r="C49" s="180">
        <v>46280</v>
      </c>
      <c r="D49" s="176" t="s">
        <v>59</v>
      </c>
      <c r="E49" s="178" t="s">
        <v>38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</row>
    <row r="50" spans="1:21" x14ac:dyDescent="0.3">
      <c r="A50" s="119"/>
      <c r="B50" s="37">
        <v>10</v>
      </c>
      <c r="C50" s="180">
        <v>46280</v>
      </c>
      <c r="D50" s="176" t="s">
        <v>59</v>
      </c>
      <c r="E50" s="178" t="s">
        <v>38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</row>
    <row r="51" spans="1:21" x14ac:dyDescent="0.3">
      <c r="A51" s="119"/>
      <c r="B51" s="37">
        <v>11</v>
      </c>
      <c r="C51" s="180">
        <v>46280</v>
      </c>
      <c r="D51" s="176" t="s">
        <v>59</v>
      </c>
      <c r="E51" s="178" t="s">
        <v>38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</row>
    <row r="52" spans="1:21" x14ac:dyDescent="0.3">
      <c r="A52" s="119"/>
      <c r="B52" s="37">
        <v>12</v>
      </c>
      <c r="C52" s="180">
        <v>46280</v>
      </c>
      <c r="D52" s="176" t="s">
        <v>59</v>
      </c>
      <c r="E52" s="178" t="s">
        <v>38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</row>
    <row r="53" spans="1:21" x14ac:dyDescent="0.3">
      <c r="A53" s="119"/>
      <c r="B53" s="37">
        <v>13</v>
      </c>
      <c r="C53" s="180">
        <v>46280</v>
      </c>
      <c r="D53" s="176" t="s">
        <v>59</v>
      </c>
      <c r="E53" s="178" t="s">
        <v>38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55</v>
      </c>
      <c r="S53" s="190"/>
      <c r="T53" s="190"/>
      <c r="U53" s="191"/>
    </row>
    <row r="54" spans="1:21" x14ac:dyDescent="0.3">
      <c r="A54" s="119"/>
      <c r="B54" s="37">
        <v>14</v>
      </c>
      <c r="C54" s="180">
        <v>46280</v>
      </c>
      <c r="D54" s="176" t="s">
        <v>59</v>
      </c>
      <c r="E54" s="178" t="s">
        <v>38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55</v>
      </c>
      <c r="S54" s="190"/>
      <c r="T54" s="190"/>
      <c r="U54" s="191"/>
    </row>
    <row r="55" spans="1:21" x14ac:dyDescent="0.3">
      <c r="A55" s="119"/>
      <c r="B55" s="37">
        <v>15</v>
      </c>
      <c r="C55" s="180">
        <v>46290</v>
      </c>
      <c r="D55" s="176" t="s">
        <v>59</v>
      </c>
      <c r="E55" s="178" t="s">
        <v>38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</row>
    <row r="56" spans="1:21" x14ac:dyDescent="0.3">
      <c r="A56" s="119"/>
      <c r="B56" s="37">
        <v>16</v>
      </c>
      <c r="C56" s="180">
        <v>46290</v>
      </c>
      <c r="D56" s="176" t="s">
        <v>59</v>
      </c>
      <c r="E56" s="178" t="s">
        <v>38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</row>
    <row r="57" spans="1:21" x14ac:dyDescent="0.3">
      <c r="A57" s="119"/>
      <c r="B57" s="37">
        <v>17</v>
      </c>
      <c r="C57" s="180">
        <v>46290</v>
      </c>
      <c r="D57" s="176" t="s">
        <v>59</v>
      </c>
      <c r="E57" s="178" t="s">
        <v>38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139</v>
      </c>
      <c r="R57" s="189" t="s">
        <v>55</v>
      </c>
      <c r="S57" s="190"/>
      <c r="T57" s="190"/>
      <c r="U57" s="191"/>
    </row>
    <row r="58" spans="1:21" x14ac:dyDescent="0.3">
      <c r="A58" s="119"/>
      <c r="B58" s="37">
        <v>18</v>
      </c>
      <c r="C58" s="180">
        <v>46290</v>
      </c>
      <c r="D58" s="176" t="s">
        <v>59</v>
      </c>
      <c r="E58" s="178" t="s">
        <v>38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139</v>
      </c>
      <c r="R58" s="189" t="s">
        <v>55</v>
      </c>
      <c r="S58" s="190"/>
      <c r="T58" s="190"/>
      <c r="U58" s="191"/>
    </row>
    <row r="59" spans="1:21" x14ac:dyDescent="0.3">
      <c r="A59" s="119"/>
      <c r="B59" s="37">
        <v>19</v>
      </c>
      <c r="C59" s="180">
        <v>46290</v>
      </c>
      <c r="D59" s="176" t="s">
        <v>59</v>
      </c>
      <c r="E59" s="178" t="s">
        <v>38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139</v>
      </c>
      <c r="R59" s="189" t="s">
        <v>55</v>
      </c>
      <c r="S59" s="190"/>
      <c r="T59" s="190"/>
      <c r="U59" s="191"/>
    </row>
    <row r="60" spans="1:21" x14ac:dyDescent="0.3">
      <c r="A60" s="119"/>
      <c r="B60" s="37">
        <v>20</v>
      </c>
      <c r="C60" s="180">
        <v>46290</v>
      </c>
      <c r="D60" s="176" t="s">
        <v>59</v>
      </c>
      <c r="E60" s="178" t="s">
        <v>38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139</v>
      </c>
      <c r="R60" s="189" t="s">
        <v>55</v>
      </c>
      <c r="S60" s="190"/>
      <c r="T60" s="190"/>
      <c r="U60" s="191"/>
    </row>
    <row r="61" spans="1:21" x14ac:dyDescent="0.3">
      <c r="A61" s="119"/>
      <c r="B61" s="37">
        <v>21</v>
      </c>
      <c r="C61" s="180">
        <v>46290</v>
      </c>
      <c r="D61" s="176" t="s">
        <v>59</v>
      </c>
      <c r="E61" s="178" t="s">
        <v>38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139</v>
      </c>
      <c r="R61" s="189" t="s">
        <v>55</v>
      </c>
      <c r="S61" s="190"/>
      <c r="T61" s="190"/>
      <c r="U61" s="191"/>
    </row>
    <row r="62" spans="1:21" x14ac:dyDescent="0.3">
      <c r="A62" s="119"/>
      <c r="B62" s="37">
        <v>22</v>
      </c>
      <c r="C62" s="180">
        <v>46290</v>
      </c>
      <c r="D62" s="176" t="s">
        <v>59</v>
      </c>
      <c r="E62" s="178" t="s">
        <v>38</v>
      </c>
      <c r="F62" s="132"/>
      <c r="G62" s="126">
        <v>4</v>
      </c>
      <c r="H62" s="126">
        <v>4</v>
      </c>
      <c r="I62" s="126">
        <v>4</v>
      </c>
      <c r="J62" s="126">
        <v>4</v>
      </c>
      <c r="K62" s="126">
        <v>4</v>
      </c>
      <c r="L62" s="126">
        <v>4</v>
      </c>
      <c r="M62" s="126">
        <v>4</v>
      </c>
      <c r="N62" s="126">
        <v>4</v>
      </c>
      <c r="O62" s="126">
        <v>4</v>
      </c>
      <c r="P62" s="129">
        <v>100</v>
      </c>
      <c r="Q62" s="130" t="s">
        <v>139</v>
      </c>
      <c r="R62" s="189" t="s">
        <v>55</v>
      </c>
      <c r="S62" s="190"/>
      <c r="T62" s="190"/>
      <c r="U62" s="191"/>
    </row>
    <row r="63" spans="1:21" x14ac:dyDescent="0.3">
      <c r="A63" s="119"/>
      <c r="B63" s="37">
        <v>23</v>
      </c>
      <c r="C63" s="180">
        <v>46290</v>
      </c>
      <c r="D63" s="176" t="s">
        <v>59</v>
      </c>
      <c r="E63" s="178" t="s">
        <v>38</v>
      </c>
      <c r="F63" s="132"/>
      <c r="G63" s="126">
        <v>4</v>
      </c>
      <c r="H63" s="126">
        <v>4</v>
      </c>
      <c r="I63" s="126">
        <v>4</v>
      </c>
      <c r="J63" s="126">
        <v>4</v>
      </c>
      <c r="K63" s="126">
        <v>4</v>
      </c>
      <c r="L63" s="126">
        <v>4</v>
      </c>
      <c r="M63" s="126">
        <v>4</v>
      </c>
      <c r="N63" s="126">
        <v>4</v>
      </c>
      <c r="O63" s="126">
        <v>4</v>
      </c>
      <c r="P63" s="129">
        <v>100</v>
      </c>
      <c r="Q63" s="130" t="s">
        <v>139</v>
      </c>
      <c r="R63" s="189" t="s">
        <v>55</v>
      </c>
      <c r="S63" s="190"/>
      <c r="T63" s="190"/>
      <c r="U63" s="191"/>
    </row>
    <row r="64" spans="1:21" x14ac:dyDescent="0.3">
      <c r="A64" s="119"/>
      <c r="B64" s="37">
        <v>24</v>
      </c>
      <c r="C64" s="180">
        <v>46294</v>
      </c>
      <c r="D64" s="176" t="s">
        <v>59</v>
      </c>
      <c r="E64" s="178" t="s">
        <v>38</v>
      </c>
      <c r="F64" s="132"/>
      <c r="G64" s="126">
        <v>4</v>
      </c>
      <c r="H64" s="126">
        <v>4</v>
      </c>
      <c r="I64" s="126">
        <v>4</v>
      </c>
      <c r="J64" s="126">
        <v>4</v>
      </c>
      <c r="K64" s="126">
        <v>4</v>
      </c>
      <c r="L64" s="126">
        <v>4</v>
      </c>
      <c r="M64" s="126">
        <v>4</v>
      </c>
      <c r="N64" s="126">
        <v>4</v>
      </c>
      <c r="O64" s="126">
        <v>4</v>
      </c>
      <c r="P64" s="129">
        <v>100</v>
      </c>
      <c r="Q64" s="130" t="s">
        <v>139</v>
      </c>
      <c r="R64" s="189" t="s">
        <v>166</v>
      </c>
      <c r="S64" s="190"/>
      <c r="T64" s="190"/>
      <c r="U64" s="191"/>
    </row>
    <row r="65" spans="1:21" x14ac:dyDescent="0.3">
      <c r="A65" s="119"/>
      <c r="B65" s="37">
        <v>25</v>
      </c>
      <c r="C65" s="180">
        <v>46294</v>
      </c>
      <c r="D65" s="176" t="s">
        <v>59</v>
      </c>
      <c r="E65" s="178" t="s">
        <v>38</v>
      </c>
      <c r="F65" s="132"/>
      <c r="G65" s="126">
        <v>4</v>
      </c>
      <c r="H65" s="126">
        <v>4</v>
      </c>
      <c r="I65" s="126">
        <v>4</v>
      </c>
      <c r="J65" s="126">
        <v>4</v>
      </c>
      <c r="K65" s="126">
        <v>4</v>
      </c>
      <c r="L65" s="126">
        <v>4</v>
      </c>
      <c r="M65" s="126">
        <v>4</v>
      </c>
      <c r="N65" s="126">
        <v>4</v>
      </c>
      <c r="O65" s="126">
        <v>4</v>
      </c>
      <c r="P65" s="129">
        <v>100</v>
      </c>
      <c r="Q65" s="130" t="s">
        <v>139</v>
      </c>
      <c r="R65" s="189" t="s">
        <v>55</v>
      </c>
      <c r="S65" s="190"/>
      <c r="T65" s="190"/>
      <c r="U65" s="191"/>
    </row>
    <row r="66" spans="1:21" x14ac:dyDescent="0.3">
      <c r="A66" s="119"/>
      <c r="B66" s="37">
        <v>26</v>
      </c>
      <c r="C66" s="180">
        <v>46294</v>
      </c>
      <c r="D66" s="176" t="s">
        <v>59</v>
      </c>
      <c r="E66" s="178" t="s">
        <v>38</v>
      </c>
      <c r="F66" s="132"/>
      <c r="G66" s="126">
        <v>4</v>
      </c>
      <c r="H66" s="126">
        <v>4</v>
      </c>
      <c r="I66" s="126">
        <v>4</v>
      </c>
      <c r="J66" s="126">
        <v>4</v>
      </c>
      <c r="K66" s="126">
        <v>4</v>
      </c>
      <c r="L66" s="126">
        <v>4</v>
      </c>
      <c r="M66" s="126">
        <v>4</v>
      </c>
      <c r="N66" s="126">
        <v>4</v>
      </c>
      <c r="O66" s="126">
        <v>4</v>
      </c>
      <c r="P66" s="129">
        <v>100</v>
      </c>
      <c r="Q66" s="130" t="s">
        <v>139</v>
      </c>
      <c r="R66" s="189" t="s">
        <v>168</v>
      </c>
      <c r="S66" s="190"/>
      <c r="T66" s="190"/>
      <c r="U66" s="191"/>
    </row>
    <row r="67" spans="1:21" x14ac:dyDescent="0.3">
      <c r="A67" s="119"/>
      <c r="B67" s="37">
        <v>27</v>
      </c>
      <c r="C67" s="180">
        <v>46294</v>
      </c>
      <c r="D67" s="176" t="s">
        <v>59</v>
      </c>
      <c r="E67" s="178" t="s">
        <v>38</v>
      </c>
      <c r="F67" s="132"/>
      <c r="G67" s="126">
        <v>4</v>
      </c>
      <c r="H67" s="126">
        <v>4</v>
      </c>
      <c r="I67" s="126">
        <v>4</v>
      </c>
      <c r="J67" s="126">
        <v>4</v>
      </c>
      <c r="K67" s="126">
        <v>4</v>
      </c>
      <c r="L67" s="126">
        <v>4</v>
      </c>
      <c r="M67" s="126">
        <v>4</v>
      </c>
      <c r="N67" s="126">
        <v>4</v>
      </c>
      <c r="O67" s="126">
        <v>4</v>
      </c>
      <c r="P67" s="129">
        <v>100</v>
      </c>
      <c r="Q67" s="130" t="s">
        <v>139</v>
      </c>
      <c r="R67" s="189" t="s">
        <v>55</v>
      </c>
      <c r="S67" s="190"/>
      <c r="T67" s="190"/>
      <c r="U67" s="191"/>
    </row>
    <row r="68" spans="1:21" x14ac:dyDescent="0.3">
      <c r="A68" s="119"/>
      <c r="B68" s="37">
        <v>28</v>
      </c>
      <c r="C68" s="180">
        <v>46294</v>
      </c>
      <c r="D68" s="176" t="s">
        <v>59</v>
      </c>
      <c r="E68" s="178" t="s">
        <v>38</v>
      </c>
      <c r="F68" s="132"/>
      <c r="G68" s="126">
        <v>4</v>
      </c>
      <c r="H68" s="126">
        <v>4</v>
      </c>
      <c r="I68" s="126">
        <v>4</v>
      </c>
      <c r="J68" s="126">
        <v>4</v>
      </c>
      <c r="K68" s="126">
        <v>4</v>
      </c>
      <c r="L68" s="126">
        <v>4</v>
      </c>
      <c r="M68" s="126">
        <v>4</v>
      </c>
      <c r="N68" s="126">
        <v>4</v>
      </c>
      <c r="O68" s="126">
        <v>4</v>
      </c>
      <c r="P68" s="129">
        <v>100</v>
      </c>
      <c r="Q68" s="130" t="s">
        <v>139</v>
      </c>
      <c r="R68" s="189" t="s">
        <v>169</v>
      </c>
      <c r="S68" s="190"/>
      <c r="T68" s="190"/>
      <c r="U68" s="191"/>
    </row>
    <row r="69" spans="1:21" x14ac:dyDescent="0.3">
      <c r="A69" s="119"/>
      <c r="B69" s="37">
        <v>29</v>
      </c>
      <c r="C69" s="180">
        <v>46294</v>
      </c>
      <c r="D69" s="176" t="s">
        <v>59</v>
      </c>
      <c r="E69" s="178" t="s">
        <v>38</v>
      </c>
      <c r="F69" s="132"/>
      <c r="G69" s="126">
        <v>4</v>
      </c>
      <c r="H69" s="126">
        <v>4</v>
      </c>
      <c r="I69" s="126">
        <v>4</v>
      </c>
      <c r="J69" s="126">
        <v>4</v>
      </c>
      <c r="K69" s="126">
        <v>4</v>
      </c>
      <c r="L69" s="126">
        <v>4</v>
      </c>
      <c r="M69" s="126">
        <v>4</v>
      </c>
      <c r="N69" s="126">
        <v>4</v>
      </c>
      <c r="O69" s="126">
        <v>4</v>
      </c>
      <c r="P69" s="129">
        <v>100</v>
      </c>
      <c r="Q69" s="130" t="s">
        <v>139</v>
      </c>
      <c r="R69" s="189" t="s">
        <v>170</v>
      </c>
      <c r="S69" s="190"/>
      <c r="T69" s="190"/>
      <c r="U69" s="191"/>
    </row>
    <row r="70" spans="1:21" x14ac:dyDescent="0.3">
      <c r="A70" s="119"/>
      <c r="B70" s="37">
        <v>30</v>
      </c>
      <c r="C70" s="180">
        <v>46294</v>
      </c>
      <c r="D70" s="176" t="s">
        <v>59</v>
      </c>
      <c r="E70" s="178" t="s">
        <v>38</v>
      </c>
      <c r="F70" s="132"/>
      <c r="G70" s="126">
        <v>4</v>
      </c>
      <c r="H70" s="126">
        <v>4</v>
      </c>
      <c r="I70" s="126">
        <v>4</v>
      </c>
      <c r="J70" s="126">
        <v>4</v>
      </c>
      <c r="K70" s="126">
        <v>4</v>
      </c>
      <c r="L70" s="126">
        <v>4</v>
      </c>
      <c r="M70" s="126">
        <v>4</v>
      </c>
      <c r="N70" s="126">
        <v>4</v>
      </c>
      <c r="O70" s="126">
        <v>4</v>
      </c>
      <c r="P70" s="129">
        <v>100</v>
      </c>
      <c r="Q70" s="130" t="s">
        <v>139</v>
      </c>
      <c r="R70" s="189" t="s">
        <v>171</v>
      </c>
      <c r="S70" s="190"/>
      <c r="T70" s="190"/>
      <c r="U70" s="191"/>
    </row>
    <row r="71" spans="1:21" x14ac:dyDescent="0.3">
      <c r="A71" s="119"/>
      <c r="B71" s="37">
        <v>31</v>
      </c>
      <c r="C71" s="180">
        <v>46294</v>
      </c>
      <c r="D71" s="176" t="s">
        <v>59</v>
      </c>
      <c r="E71" s="178" t="s">
        <v>38</v>
      </c>
      <c r="F71" s="132"/>
      <c r="G71" s="126">
        <v>4</v>
      </c>
      <c r="H71" s="126">
        <v>4</v>
      </c>
      <c r="I71" s="126">
        <v>4</v>
      </c>
      <c r="J71" s="126">
        <v>4</v>
      </c>
      <c r="K71" s="126">
        <v>4</v>
      </c>
      <c r="L71" s="126">
        <v>4</v>
      </c>
      <c r="M71" s="126">
        <v>4</v>
      </c>
      <c r="N71" s="126">
        <v>4</v>
      </c>
      <c r="O71" s="126">
        <v>4</v>
      </c>
      <c r="P71" s="129">
        <v>100</v>
      </c>
      <c r="Q71" s="130" t="s">
        <v>139</v>
      </c>
      <c r="R71" s="189" t="s">
        <v>55</v>
      </c>
      <c r="S71" s="190"/>
      <c r="T71" s="190"/>
      <c r="U71" s="191"/>
    </row>
    <row r="72" spans="1:21" x14ac:dyDescent="0.3">
      <c r="A72" s="119"/>
      <c r="B72" s="37">
        <v>32</v>
      </c>
      <c r="C72" s="180">
        <v>46294</v>
      </c>
      <c r="D72" s="176" t="s">
        <v>59</v>
      </c>
      <c r="E72" s="178" t="s">
        <v>38</v>
      </c>
      <c r="F72" s="132"/>
      <c r="G72" s="126">
        <v>4</v>
      </c>
      <c r="H72" s="126">
        <v>4</v>
      </c>
      <c r="I72" s="126">
        <v>4</v>
      </c>
      <c r="J72" s="126">
        <v>4</v>
      </c>
      <c r="K72" s="126">
        <v>4</v>
      </c>
      <c r="L72" s="126">
        <v>4</v>
      </c>
      <c r="M72" s="126">
        <v>4</v>
      </c>
      <c r="N72" s="126">
        <v>4</v>
      </c>
      <c r="O72" s="126">
        <v>4</v>
      </c>
      <c r="P72" s="129">
        <v>100</v>
      </c>
      <c r="Q72" s="130" t="s">
        <v>139</v>
      </c>
      <c r="R72" s="189" t="s">
        <v>55</v>
      </c>
      <c r="S72" s="190"/>
      <c r="T72" s="190"/>
      <c r="U72" s="191"/>
    </row>
    <row r="73" spans="1:21" x14ac:dyDescent="0.3">
      <c r="A73" s="119"/>
      <c r="B73" s="37">
        <v>33</v>
      </c>
      <c r="C73" s="180">
        <v>46294</v>
      </c>
      <c r="D73" s="176" t="s">
        <v>59</v>
      </c>
      <c r="E73" s="178" t="s">
        <v>38</v>
      </c>
      <c r="F73" s="132"/>
      <c r="G73" s="126">
        <v>4</v>
      </c>
      <c r="H73" s="126">
        <v>4</v>
      </c>
      <c r="I73" s="126">
        <v>4</v>
      </c>
      <c r="J73" s="126">
        <v>4</v>
      </c>
      <c r="K73" s="126">
        <v>4</v>
      </c>
      <c r="L73" s="126">
        <v>4</v>
      </c>
      <c r="M73" s="126">
        <v>4</v>
      </c>
      <c r="N73" s="126">
        <v>4</v>
      </c>
      <c r="O73" s="126">
        <v>4</v>
      </c>
      <c r="P73" s="129">
        <v>100</v>
      </c>
      <c r="Q73" s="130" t="s">
        <v>139</v>
      </c>
      <c r="R73" s="189" t="s">
        <v>172</v>
      </c>
      <c r="S73" s="190"/>
      <c r="T73" s="190"/>
      <c r="U73" s="191"/>
    </row>
    <row r="74" spans="1:21" x14ac:dyDescent="0.3">
      <c r="A74" s="119"/>
      <c r="B74" s="37">
        <v>34</v>
      </c>
      <c r="C74" s="180">
        <v>46294</v>
      </c>
      <c r="D74" s="176" t="s">
        <v>59</v>
      </c>
      <c r="E74" s="178" t="s">
        <v>38</v>
      </c>
      <c r="F74" s="132"/>
      <c r="G74" s="126">
        <v>4</v>
      </c>
      <c r="H74" s="126">
        <v>4</v>
      </c>
      <c r="I74" s="126">
        <v>4</v>
      </c>
      <c r="J74" s="126">
        <v>4</v>
      </c>
      <c r="K74" s="126">
        <v>4</v>
      </c>
      <c r="L74" s="126">
        <v>4</v>
      </c>
      <c r="M74" s="126">
        <v>4</v>
      </c>
      <c r="N74" s="126">
        <v>4</v>
      </c>
      <c r="O74" s="126">
        <v>4</v>
      </c>
      <c r="P74" s="129">
        <v>100</v>
      </c>
      <c r="Q74" s="130" t="s">
        <v>139</v>
      </c>
      <c r="R74" s="189" t="s">
        <v>55</v>
      </c>
      <c r="S74" s="190"/>
      <c r="T74" s="190"/>
      <c r="U74" s="191"/>
    </row>
    <row r="75" spans="1:21" x14ac:dyDescent="0.3">
      <c r="A75" s="119"/>
      <c r="B75" s="37">
        <v>35</v>
      </c>
      <c r="C75" s="180">
        <v>46294</v>
      </c>
      <c r="D75" s="176" t="s">
        <v>59</v>
      </c>
      <c r="E75" s="178" t="s">
        <v>38</v>
      </c>
      <c r="F75" s="132"/>
      <c r="G75" s="126">
        <v>4</v>
      </c>
      <c r="H75" s="126">
        <v>4</v>
      </c>
      <c r="I75" s="126">
        <v>4</v>
      </c>
      <c r="J75" s="126">
        <v>4</v>
      </c>
      <c r="K75" s="126">
        <v>4</v>
      </c>
      <c r="L75" s="126">
        <v>4</v>
      </c>
      <c r="M75" s="126">
        <v>4</v>
      </c>
      <c r="N75" s="126">
        <v>4</v>
      </c>
      <c r="O75" s="126">
        <v>4</v>
      </c>
      <c r="P75" s="129">
        <v>100</v>
      </c>
      <c r="Q75" s="130" t="s">
        <v>139</v>
      </c>
      <c r="R75" s="189" t="s">
        <v>55</v>
      </c>
      <c r="S75" s="190"/>
      <c r="T75" s="190"/>
      <c r="U75" s="191"/>
    </row>
    <row r="76" spans="1:21" x14ac:dyDescent="0.3">
      <c r="A76" s="119"/>
      <c r="B76" s="37">
        <v>36</v>
      </c>
      <c r="C76" s="180">
        <v>46294</v>
      </c>
      <c r="D76" s="176" t="s">
        <v>59</v>
      </c>
      <c r="E76" s="178" t="s">
        <v>38</v>
      </c>
      <c r="F76" s="132"/>
      <c r="G76" s="126">
        <v>4</v>
      </c>
      <c r="H76" s="126">
        <v>4</v>
      </c>
      <c r="I76" s="126">
        <v>4</v>
      </c>
      <c r="J76" s="126">
        <v>4</v>
      </c>
      <c r="K76" s="126">
        <v>4</v>
      </c>
      <c r="L76" s="126">
        <v>4</v>
      </c>
      <c r="M76" s="126">
        <v>4</v>
      </c>
      <c r="N76" s="126">
        <v>4</v>
      </c>
      <c r="O76" s="126">
        <v>4</v>
      </c>
      <c r="P76" s="129">
        <v>100</v>
      </c>
      <c r="Q76" s="130" t="s">
        <v>139</v>
      </c>
      <c r="R76" s="189" t="s">
        <v>55</v>
      </c>
      <c r="S76" s="190"/>
      <c r="T76" s="190"/>
      <c r="U76" s="191"/>
    </row>
    <row r="77" spans="1:21" x14ac:dyDescent="0.3">
      <c r="A77" s="119"/>
      <c r="B77" s="37">
        <v>37</v>
      </c>
      <c r="C77" s="180">
        <v>46294</v>
      </c>
      <c r="D77" s="176" t="s">
        <v>59</v>
      </c>
      <c r="E77" s="178" t="s">
        <v>38</v>
      </c>
      <c r="F77" s="132"/>
      <c r="G77" s="126">
        <v>4</v>
      </c>
      <c r="H77" s="126">
        <v>4</v>
      </c>
      <c r="I77" s="126">
        <v>4</v>
      </c>
      <c r="J77" s="126">
        <v>4</v>
      </c>
      <c r="K77" s="126">
        <v>4</v>
      </c>
      <c r="L77" s="126">
        <v>4</v>
      </c>
      <c r="M77" s="126">
        <v>4</v>
      </c>
      <c r="N77" s="126">
        <v>4</v>
      </c>
      <c r="O77" s="126">
        <v>4</v>
      </c>
      <c r="P77" s="129">
        <v>100</v>
      </c>
      <c r="Q77" s="130" t="s">
        <v>139</v>
      </c>
      <c r="R77" s="189" t="s">
        <v>55</v>
      </c>
      <c r="S77" s="190"/>
      <c r="T77" s="190"/>
      <c r="U77" s="191"/>
    </row>
    <row r="78" spans="1:21" x14ac:dyDescent="0.3">
      <c r="A78" s="119"/>
      <c r="B78" s="37">
        <v>38</v>
      </c>
      <c r="C78" s="180">
        <v>46294</v>
      </c>
      <c r="D78" s="176" t="s">
        <v>59</v>
      </c>
      <c r="E78" s="178" t="s">
        <v>38</v>
      </c>
      <c r="F78" s="132"/>
      <c r="G78" s="126">
        <v>4</v>
      </c>
      <c r="H78" s="126">
        <v>4</v>
      </c>
      <c r="I78" s="126">
        <v>4</v>
      </c>
      <c r="J78" s="126">
        <v>4</v>
      </c>
      <c r="K78" s="126">
        <v>4</v>
      </c>
      <c r="L78" s="126">
        <v>4</v>
      </c>
      <c r="M78" s="126">
        <v>4</v>
      </c>
      <c r="N78" s="126">
        <v>4</v>
      </c>
      <c r="O78" s="126">
        <v>4</v>
      </c>
      <c r="P78" s="129">
        <v>100</v>
      </c>
      <c r="Q78" s="130" t="s">
        <v>139</v>
      </c>
      <c r="R78" s="189" t="s">
        <v>55</v>
      </c>
      <c r="S78" s="190"/>
      <c r="T78" s="190"/>
      <c r="U78" s="191"/>
    </row>
    <row r="79" spans="1:21" x14ac:dyDescent="0.3">
      <c r="A79" s="119"/>
      <c r="B79" s="37">
        <v>39</v>
      </c>
      <c r="C79" s="180">
        <v>46294</v>
      </c>
      <c r="D79" s="176" t="s">
        <v>59</v>
      </c>
      <c r="E79" s="178" t="s">
        <v>38</v>
      </c>
      <c r="F79" s="132"/>
      <c r="G79" s="126">
        <v>4</v>
      </c>
      <c r="H79" s="126">
        <v>4</v>
      </c>
      <c r="I79" s="126">
        <v>4</v>
      </c>
      <c r="J79" s="126">
        <v>4</v>
      </c>
      <c r="K79" s="126">
        <v>4</v>
      </c>
      <c r="L79" s="126">
        <v>4</v>
      </c>
      <c r="M79" s="126">
        <v>4</v>
      </c>
      <c r="N79" s="126">
        <v>4</v>
      </c>
      <c r="O79" s="126">
        <v>4</v>
      </c>
      <c r="P79" s="129">
        <v>100</v>
      </c>
      <c r="Q79" s="130" t="s">
        <v>139</v>
      </c>
      <c r="R79" s="189" t="s">
        <v>55</v>
      </c>
      <c r="S79" s="190"/>
      <c r="T79" s="190"/>
      <c r="U79" s="191"/>
    </row>
    <row r="80" spans="1:21" x14ac:dyDescent="0.3">
      <c r="A80" s="119"/>
      <c r="B80" s="37">
        <v>40</v>
      </c>
      <c r="C80" s="180">
        <v>46294</v>
      </c>
      <c r="D80" s="176" t="s">
        <v>59</v>
      </c>
      <c r="E80" s="178" t="s">
        <v>38</v>
      </c>
      <c r="F80" s="132"/>
      <c r="G80" s="126">
        <v>4</v>
      </c>
      <c r="H80" s="126">
        <v>4</v>
      </c>
      <c r="I80" s="126">
        <v>4</v>
      </c>
      <c r="J80" s="126">
        <v>4</v>
      </c>
      <c r="K80" s="126">
        <v>4</v>
      </c>
      <c r="L80" s="126">
        <v>4</v>
      </c>
      <c r="M80" s="126">
        <v>4</v>
      </c>
      <c r="N80" s="126">
        <v>4</v>
      </c>
      <c r="O80" s="126">
        <v>4</v>
      </c>
      <c r="P80" s="129">
        <v>100</v>
      </c>
      <c r="Q80" s="130" t="s">
        <v>139</v>
      </c>
      <c r="R80" s="189" t="s">
        <v>175</v>
      </c>
      <c r="S80" s="190"/>
      <c r="T80" s="190"/>
      <c r="U80" s="191"/>
    </row>
    <row r="81" spans="1:21" x14ac:dyDescent="0.3">
      <c r="A81" s="119"/>
      <c r="B81" s="37">
        <v>41</v>
      </c>
      <c r="C81" s="180">
        <v>46295</v>
      </c>
      <c r="D81" s="176" t="s">
        <v>59</v>
      </c>
      <c r="E81" s="178" t="s">
        <v>38</v>
      </c>
      <c r="F81" s="132"/>
      <c r="G81" s="126">
        <v>4</v>
      </c>
      <c r="H81" s="126">
        <v>4</v>
      </c>
      <c r="I81" s="126">
        <v>4</v>
      </c>
      <c r="J81" s="126">
        <v>4</v>
      </c>
      <c r="K81" s="126">
        <v>4</v>
      </c>
      <c r="L81" s="126">
        <v>4</v>
      </c>
      <c r="M81" s="126">
        <v>4</v>
      </c>
      <c r="N81" s="126">
        <v>4</v>
      </c>
      <c r="O81" s="126">
        <v>4</v>
      </c>
      <c r="P81" s="129">
        <v>100</v>
      </c>
      <c r="Q81" s="130" t="s">
        <v>139</v>
      </c>
      <c r="R81" s="189" t="s">
        <v>55</v>
      </c>
      <c r="S81" s="190"/>
      <c r="T81" s="190"/>
      <c r="U81" s="191"/>
    </row>
    <row r="82" spans="1:21" x14ac:dyDescent="0.3">
      <c r="A82" s="119"/>
      <c r="B82" s="37">
        <v>42</v>
      </c>
      <c r="C82" s="180">
        <v>46295</v>
      </c>
      <c r="D82" s="176" t="s">
        <v>59</v>
      </c>
      <c r="E82" s="178" t="s">
        <v>38</v>
      </c>
      <c r="F82" s="132"/>
      <c r="G82" s="126">
        <v>4</v>
      </c>
      <c r="H82" s="126">
        <v>4</v>
      </c>
      <c r="I82" s="126">
        <v>4</v>
      </c>
      <c r="J82" s="126">
        <v>4</v>
      </c>
      <c r="K82" s="126">
        <v>4</v>
      </c>
      <c r="L82" s="126">
        <v>4</v>
      </c>
      <c r="M82" s="126">
        <v>4</v>
      </c>
      <c r="N82" s="126">
        <v>4</v>
      </c>
      <c r="O82" s="126">
        <v>4</v>
      </c>
      <c r="P82" s="129">
        <v>100</v>
      </c>
      <c r="Q82" s="130" t="s">
        <v>139</v>
      </c>
      <c r="R82" s="189" t="s">
        <v>55</v>
      </c>
      <c r="S82" s="190"/>
      <c r="T82" s="190"/>
      <c r="U82" s="191"/>
    </row>
    <row r="83" spans="1:21" x14ac:dyDescent="0.3">
      <c r="A83" s="119"/>
      <c r="B83" s="37">
        <v>43</v>
      </c>
      <c r="C83" s="180">
        <v>46295</v>
      </c>
      <c r="D83" s="176" t="s">
        <v>59</v>
      </c>
      <c r="E83" s="178" t="s">
        <v>38</v>
      </c>
      <c r="F83" s="132"/>
      <c r="G83" s="126">
        <v>4</v>
      </c>
      <c r="H83" s="126">
        <v>4</v>
      </c>
      <c r="I83" s="126">
        <v>4</v>
      </c>
      <c r="J83" s="126">
        <v>4</v>
      </c>
      <c r="K83" s="126">
        <v>4</v>
      </c>
      <c r="L83" s="126">
        <v>4</v>
      </c>
      <c r="M83" s="126">
        <v>4</v>
      </c>
      <c r="N83" s="126">
        <v>4</v>
      </c>
      <c r="O83" s="126">
        <v>4</v>
      </c>
      <c r="P83" s="129">
        <v>100</v>
      </c>
      <c r="Q83" s="130" t="s">
        <v>139</v>
      </c>
      <c r="R83" s="189" t="s">
        <v>55</v>
      </c>
      <c r="S83" s="190"/>
      <c r="T83" s="190"/>
      <c r="U83" s="191"/>
    </row>
    <row r="84" spans="1:21" x14ac:dyDescent="0.3">
      <c r="A84" s="119"/>
      <c r="B84" s="37">
        <v>44</v>
      </c>
      <c r="C84" s="180">
        <v>46295</v>
      </c>
      <c r="D84" s="176" t="s">
        <v>59</v>
      </c>
      <c r="E84" s="178" t="s">
        <v>38</v>
      </c>
      <c r="F84" s="132"/>
      <c r="G84" s="126">
        <v>4</v>
      </c>
      <c r="H84" s="126">
        <v>4</v>
      </c>
      <c r="I84" s="126">
        <v>4</v>
      </c>
      <c r="J84" s="126">
        <v>4</v>
      </c>
      <c r="K84" s="126">
        <v>4</v>
      </c>
      <c r="L84" s="126">
        <v>4</v>
      </c>
      <c r="M84" s="126">
        <v>4</v>
      </c>
      <c r="N84" s="126">
        <v>4</v>
      </c>
      <c r="O84" s="126">
        <v>4</v>
      </c>
      <c r="P84" s="129">
        <v>100</v>
      </c>
      <c r="Q84" s="130" t="s">
        <v>139</v>
      </c>
      <c r="R84" s="189" t="s">
        <v>55</v>
      </c>
      <c r="S84" s="190"/>
      <c r="T84" s="190"/>
      <c r="U84" s="191"/>
    </row>
    <row r="85" spans="1:21" x14ac:dyDescent="0.3">
      <c r="A85" s="119"/>
      <c r="B85" s="37">
        <v>45</v>
      </c>
      <c r="C85" s="180">
        <v>46295</v>
      </c>
      <c r="D85" s="176" t="s">
        <v>59</v>
      </c>
      <c r="E85" s="178" t="s">
        <v>38</v>
      </c>
      <c r="F85" s="132"/>
      <c r="G85" s="126">
        <v>4</v>
      </c>
      <c r="H85" s="126">
        <v>4</v>
      </c>
      <c r="I85" s="126">
        <v>4</v>
      </c>
      <c r="J85" s="126">
        <v>4</v>
      </c>
      <c r="K85" s="126">
        <v>4</v>
      </c>
      <c r="L85" s="126">
        <v>4</v>
      </c>
      <c r="M85" s="126">
        <v>4</v>
      </c>
      <c r="N85" s="126">
        <v>4</v>
      </c>
      <c r="O85" s="126">
        <v>4</v>
      </c>
      <c r="P85" s="129">
        <v>100</v>
      </c>
      <c r="Q85" s="130" t="s">
        <v>139</v>
      </c>
      <c r="R85" s="189" t="s">
        <v>55</v>
      </c>
      <c r="S85" s="190"/>
      <c r="T85" s="190"/>
      <c r="U85" s="191"/>
    </row>
    <row r="86" spans="1:21" ht="14.4" customHeight="1" x14ac:dyDescent="0.3">
      <c r="A86" s="119"/>
      <c r="B86" s="37">
        <v>46</v>
      </c>
      <c r="C86" s="180">
        <v>46295</v>
      </c>
      <c r="D86" s="176" t="s">
        <v>59</v>
      </c>
      <c r="E86" s="178" t="s">
        <v>38</v>
      </c>
      <c r="F86" s="132"/>
      <c r="G86" s="126">
        <v>4</v>
      </c>
      <c r="H86" s="126">
        <v>4</v>
      </c>
      <c r="I86" s="126">
        <v>4</v>
      </c>
      <c r="J86" s="126">
        <v>4</v>
      </c>
      <c r="K86" s="126">
        <v>4</v>
      </c>
      <c r="L86" s="126">
        <v>4</v>
      </c>
      <c r="M86" s="126">
        <v>4</v>
      </c>
      <c r="N86" s="126">
        <v>4</v>
      </c>
      <c r="O86" s="126">
        <v>4</v>
      </c>
      <c r="P86" s="129">
        <v>100</v>
      </c>
      <c r="Q86" s="130" t="s">
        <v>139</v>
      </c>
      <c r="R86" s="189" t="s">
        <v>55</v>
      </c>
      <c r="S86" s="190"/>
      <c r="T86" s="190"/>
      <c r="U86" s="191"/>
    </row>
    <row r="87" spans="1:21" ht="14.4" customHeight="1" x14ac:dyDescent="0.3">
      <c r="A87" s="119"/>
      <c r="B87" s="37">
        <v>47</v>
      </c>
      <c r="C87" s="180">
        <v>46295</v>
      </c>
      <c r="D87" s="176" t="s">
        <v>59</v>
      </c>
      <c r="E87" s="178" t="s">
        <v>38</v>
      </c>
      <c r="F87" s="132"/>
      <c r="G87" s="126">
        <v>4</v>
      </c>
      <c r="H87" s="126">
        <v>4</v>
      </c>
      <c r="I87" s="126">
        <v>4</v>
      </c>
      <c r="J87" s="126">
        <v>4</v>
      </c>
      <c r="K87" s="126">
        <v>4</v>
      </c>
      <c r="L87" s="126">
        <v>4</v>
      </c>
      <c r="M87" s="126">
        <v>4</v>
      </c>
      <c r="N87" s="126">
        <v>4</v>
      </c>
      <c r="O87" s="126">
        <v>4</v>
      </c>
      <c r="P87" s="129">
        <v>100</v>
      </c>
      <c r="Q87" s="130" t="s">
        <v>139</v>
      </c>
      <c r="R87" s="189" t="s">
        <v>55</v>
      </c>
      <c r="S87" s="190"/>
      <c r="T87" s="190"/>
      <c r="U87" s="191"/>
    </row>
    <row r="88" spans="1:21" x14ac:dyDescent="0.3">
      <c r="A88" s="119"/>
      <c r="B88" s="37">
        <v>48</v>
      </c>
      <c r="C88" s="180">
        <v>46295</v>
      </c>
      <c r="D88" s="176" t="s">
        <v>59</v>
      </c>
      <c r="E88" s="178" t="s">
        <v>38</v>
      </c>
      <c r="F88" s="132"/>
      <c r="G88" s="126">
        <v>4</v>
      </c>
      <c r="H88" s="126">
        <v>4</v>
      </c>
      <c r="I88" s="126">
        <v>4</v>
      </c>
      <c r="J88" s="126">
        <v>4</v>
      </c>
      <c r="K88" s="126">
        <v>4</v>
      </c>
      <c r="L88" s="126">
        <v>4</v>
      </c>
      <c r="M88" s="126">
        <v>4</v>
      </c>
      <c r="N88" s="126">
        <v>4</v>
      </c>
      <c r="O88" s="126">
        <v>4</v>
      </c>
      <c r="P88" s="129">
        <v>100</v>
      </c>
      <c r="Q88" s="130" t="s">
        <v>139</v>
      </c>
      <c r="R88" s="189" t="s">
        <v>55</v>
      </c>
      <c r="S88" s="190"/>
      <c r="T88" s="190"/>
      <c r="U88" s="191"/>
    </row>
    <row r="89" spans="1:21" x14ac:dyDescent="0.3">
      <c r="B89" s="37">
        <v>49</v>
      </c>
      <c r="C89" s="180">
        <v>46295</v>
      </c>
      <c r="D89" s="176" t="s">
        <v>59</v>
      </c>
      <c r="E89" s="178" t="s">
        <v>38</v>
      </c>
      <c r="F89" s="132"/>
      <c r="G89" s="126">
        <v>4</v>
      </c>
      <c r="H89" s="126">
        <v>4</v>
      </c>
      <c r="I89" s="126">
        <v>4</v>
      </c>
      <c r="J89" s="126">
        <v>4</v>
      </c>
      <c r="K89" s="126">
        <v>4</v>
      </c>
      <c r="L89" s="126">
        <v>4</v>
      </c>
      <c r="M89" s="126">
        <v>4</v>
      </c>
      <c r="N89" s="126">
        <v>4</v>
      </c>
      <c r="O89" s="126">
        <v>4</v>
      </c>
      <c r="P89" s="129">
        <v>100</v>
      </c>
      <c r="Q89" s="130" t="s">
        <v>139</v>
      </c>
      <c r="R89" s="189" t="s">
        <v>55</v>
      </c>
      <c r="S89" s="190"/>
      <c r="T89" s="190"/>
      <c r="U89" s="191"/>
    </row>
    <row r="90" spans="1:21" x14ac:dyDescent="0.3">
      <c r="B90" s="37">
        <v>50</v>
      </c>
      <c r="C90" s="180">
        <v>46295</v>
      </c>
      <c r="D90" s="176" t="s">
        <v>59</v>
      </c>
      <c r="E90" s="178" t="s">
        <v>38</v>
      </c>
      <c r="F90" s="132"/>
      <c r="G90" s="126">
        <v>4</v>
      </c>
      <c r="H90" s="126">
        <v>4</v>
      </c>
      <c r="I90" s="126">
        <v>4</v>
      </c>
      <c r="J90" s="126">
        <v>4</v>
      </c>
      <c r="K90" s="126">
        <v>4</v>
      </c>
      <c r="L90" s="126">
        <v>4</v>
      </c>
      <c r="M90" s="126">
        <v>4</v>
      </c>
      <c r="N90" s="126">
        <v>4</v>
      </c>
      <c r="O90" s="126">
        <v>4</v>
      </c>
      <c r="P90" s="129">
        <v>100</v>
      </c>
      <c r="Q90" s="130" t="s">
        <v>139</v>
      </c>
      <c r="R90" s="189" t="s">
        <v>55</v>
      </c>
      <c r="S90" s="190"/>
      <c r="T90" s="190"/>
      <c r="U90" s="191"/>
    </row>
    <row r="91" spans="1:21" x14ac:dyDescent="0.3">
      <c r="B91" s="37"/>
      <c r="C91" s="136"/>
      <c r="D91" s="127"/>
      <c r="E91" s="131"/>
      <c r="F91" s="132"/>
      <c r="G91" s="126"/>
      <c r="H91" s="126"/>
      <c r="I91" s="126"/>
      <c r="J91" s="126"/>
      <c r="K91" s="126"/>
      <c r="L91" s="126"/>
      <c r="M91" s="126"/>
      <c r="N91" s="126"/>
      <c r="O91" s="126"/>
      <c r="P91" s="129"/>
      <c r="Q91" s="130"/>
      <c r="R91" s="202"/>
      <c r="S91" s="202"/>
      <c r="T91" s="202"/>
      <c r="U91" s="202"/>
    </row>
    <row r="92" spans="1:21" x14ac:dyDescent="0.3">
      <c r="B92" s="37"/>
      <c r="C92" s="136"/>
      <c r="D92" s="127"/>
      <c r="E92" s="131"/>
      <c r="F92" s="132"/>
      <c r="G92" s="126"/>
      <c r="H92" s="126"/>
      <c r="I92" s="126"/>
      <c r="J92" s="126"/>
      <c r="K92" s="126"/>
      <c r="L92" s="126"/>
      <c r="M92" s="126"/>
      <c r="N92" s="126"/>
      <c r="O92" s="126"/>
      <c r="P92" s="129"/>
      <c r="Q92" s="130"/>
      <c r="R92" s="202"/>
      <c r="S92" s="202"/>
      <c r="T92" s="202"/>
      <c r="U92" s="202"/>
    </row>
    <row r="93" spans="1:21" x14ac:dyDescent="0.3">
      <c r="B93" s="37"/>
      <c r="C93" s="136"/>
      <c r="D93" s="127"/>
      <c r="E93" s="131"/>
      <c r="F93" s="132"/>
      <c r="G93" s="126"/>
      <c r="H93" s="126"/>
      <c r="I93" s="126"/>
      <c r="J93" s="126"/>
      <c r="K93" s="126"/>
      <c r="L93" s="126"/>
      <c r="M93" s="126"/>
      <c r="N93" s="126"/>
      <c r="O93" s="126"/>
      <c r="P93" s="129"/>
      <c r="Q93" s="130"/>
      <c r="R93" s="202"/>
      <c r="S93" s="202"/>
      <c r="T93" s="202"/>
      <c r="U93" s="202"/>
    </row>
    <row r="94" spans="1:21" x14ac:dyDescent="0.3">
      <c r="B94" s="37"/>
      <c r="C94" s="136"/>
      <c r="D94" s="127"/>
      <c r="E94" s="131"/>
      <c r="F94" s="132"/>
      <c r="G94" s="126"/>
      <c r="H94" s="126"/>
      <c r="I94" s="126"/>
      <c r="J94" s="126"/>
      <c r="K94" s="126"/>
      <c r="L94" s="126"/>
      <c r="M94" s="126"/>
      <c r="N94" s="126"/>
      <c r="O94" s="126"/>
      <c r="P94" s="129"/>
      <c r="Q94" s="130"/>
      <c r="R94" s="202"/>
      <c r="S94" s="202"/>
      <c r="T94" s="202"/>
      <c r="U94" s="202"/>
    </row>
    <row r="95" spans="1:21" x14ac:dyDescent="0.3">
      <c r="B95" s="37"/>
      <c r="C95" s="136"/>
      <c r="D95" s="127"/>
      <c r="E95" s="131"/>
      <c r="F95" s="132"/>
      <c r="G95" s="126"/>
      <c r="H95" s="126"/>
      <c r="I95" s="126"/>
      <c r="J95" s="126"/>
      <c r="K95" s="126"/>
      <c r="L95" s="126"/>
      <c r="M95" s="126"/>
      <c r="N95" s="126"/>
      <c r="O95" s="126"/>
      <c r="P95" s="129"/>
      <c r="Q95" s="130"/>
      <c r="R95" s="202"/>
      <c r="S95" s="202"/>
      <c r="T95" s="202"/>
      <c r="U95" s="202"/>
    </row>
    <row r="96" spans="1:21" x14ac:dyDescent="0.3">
      <c r="B96" s="37"/>
      <c r="C96" s="136"/>
      <c r="D96" s="127"/>
      <c r="E96" s="131"/>
      <c r="F96" s="132"/>
      <c r="G96" s="126"/>
      <c r="H96" s="126"/>
      <c r="I96" s="126"/>
      <c r="J96" s="126"/>
      <c r="K96" s="126"/>
      <c r="L96" s="126"/>
      <c r="M96" s="126"/>
      <c r="N96" s="126"/>
      <c r="O96" s="126"/>
      <c r="P96" s="129"/>
      <c r="Q96" s="130"/>
      <c r="R96" s="202"/>
      <c r="S96" s="202"/>
      <c r="T96" s="202"/>
      <c r="U96" s="202"/>
    </row>
    <row r="97" spans="2:21" x14ac:dyDescent="0.3">
      <c r="B97" s="37"/>
      <c r="C97" s="136"/>
      <c r="D97" s="127"/>
      <c r="E97" s="131"/>
      <c r="F97" s="132"/>
      <c r="G97" s="126"/>
      <c r="H97" s="126"/>
      <c r="I97" s="126"/>
      <c r="J97" s="126"/>
      <c r="K97" s="126"/>
      <c r="L97" s="126"/>
      <c r="M97" s="126"/>
      <c r="N97" s="126"/>
      <c r="O97" s="126"/>
      <c r="P97" s="129"/>
      <c r="Q97" s="130"/>
      <c r="R97" s="202"/>
      <c r="S97" s="202"/>
      <c r="T97" s="202"/>
      <c r="U97" s="202"/>
    </row>
    <row r="98" spans="2:21" x14ac:dyDescent="0.3">
      <c r="B98" s="37"/>
      <c r="C98" s="136"/>
      <c r="D98" s="127"/>
      <c r="E98" s="131"/>
      <c r="F98" s="132"/>
      <c r="G98" s="126"/>
      <c r="H98" s="126"/>
      <c r="I98" s="126"/>
      <c r="J98" s="126"/>
      <c r="K98" s="126"/>
      <c r="L98" s="126"/>
      <c r="M98" s="126"/>
      <c r="N98" s="126"/>
      <c r="O98" s="126"/>
      <c r="P98" s="129"/>
      <c r="Q98" s="130"/>
      <c r="R98" s="202"/>
      <c r="S98" s="202"/>
      <c r="T98" s="202"/>
      <c r="U98" s="202"/>
    </row>
    <row r="99" spans="2:21" x14ac:dyDescent="0.3">
      <c r="B99" s="37"/>
      <c r="C99" s="136"/>
      <c r="D99" s="127"/>
      <c r="E99" s="131"/>
      <c r="F99" s="132"/>
      <c r="G99" s="126"/>
      <c r="H99" s="126"/>
      <c r="I99" s="126"/>
      <c r="J99" s="126"/>
      <c r="K99" s="126"/>
      <c r="L99" s="126"/>
      <c r="M99" s="126"/>
      <c r="N99" s="126"/>
      <c r="O99" s="126"/>
      <c r="P99" s="129"/>
      <c r="Q99" s="130"/>
      <c r="R99" s="202"/>
      <c r="S99" s="202"/>
      <c r="T99" s="202"/>
      <c r="U99" s="202"/>
    </row>
    <row r="100" spans="2:21" x14ac:dyDescent="0.3">
      <c r="B100" s="37"/>
      <c r="C100" s="114"/>
      <c r="D100" s="109"/>
      <c r="E100" s="112"/>
      <c r="F100" s="113"/>
      <c r="G100" s="108"/>
      <c r="H100" s="108"/>
      <c r="I100" s="108"/>
      <c r="J100" s="108"/>
      <c r="K100" s="108"/>
      <c r="L100" s="108"/>
      <c r="M100" s="108"/>
      <c r="N100" s="108"/>
      <c r="O100" s="108"/>
      <c r="P100" s="111"/>
      <c r="Q100" s="110"/>
      <c r="R100" s="186"/>
      <c r="S100" s="187"/>
      <c r="T100" s="187"/>
      <c r="U100" s="188"/>
    </row>
    <row r="101" spans="2:21" x14ac:dyDescent="0.3">
      <c r="B101" s="37" t="str">
        <f>IF(C101="","",SUBTOTAL(3,C$41:$C101))</f>
        <v/>
      </c>
      <c r="C101" s="114"/>
      <c r="D101" s="109"/>
      <c r="E101" s="112"/>
      <c r="F101" s="113"/>
      <c r="G101" s="108"/>
      <c r="H101" s="108"/>
      <c r="I101" s="108"/>
      <c r="J101" s="108"/>
      <c r="K101" s="108"/>
      <c r="L101" s="108"/>
      <c r="M101" s="108"/>
      <c r="N101" s="108"/>
      <c r="O101" s="108"/>
      <c r="P101" s="111"/>
      <c r="Q101" s="110"/>
      <c r="R101" s="186"/>
      <c r="S101" s="187"/>
      <c r="T101" s="187"/>
      <c r="U101" s="188"/>
    </row>
    <row r="102" spans="2:21" x14ac:dyDescent="0.3">
      <c r="B102" s="37" t="str">
        <f>IF(C102="","",SUBTOTAL(3,C$41:$C102))</f>
        <v/>
      </c>
      <c r="C102" s="114"/>
      <c r="D102" s="109"/>
      <c r="E102" s="112"/>
      <c r="F102" s="113"/>
      <c r="G102" s="108"/>
      <c r="H102" s="108"/>
      <c r="I102" s="108"/>
      <c r="J102" s="108"/>
      <c r="K102" s="108"/>
      <c r="L102" s="108"/>
      <c r="M102" s="108"/>
      <c r="N102" s="108"/>
      <c r="O102" s="108"/>
      <c r="P102" s="111"/>
      <c r="Q102" s="110"/>
      <c r="R102" s="186"/>
      <c r="S102" s="187"/>
      <c r="T102" s="187"/>
      <c r="U102" s="188"/>
    </row>
    <row r="103" spans="2:21" x14ac:dyDescent="0.3">
      <c r="B103" s="37" t="str">
        <f>IF(C103="","",SUBTOTAL(3,C$41:$C103))</f>
        <v/>
      </c>
      <c r="C103" s="114"/>
      <c r="D103" s="109"/>
      <c r="E103" s="112"/>
      <c r="F103" s="113"/>
      <c r="G103" s="108"/>
      <c r="H103" s="108"/>
      <c r="I103" s="108"/>
      <c r="J103" s="108"/>
      <c r="K103" s="108"/>
      <c r="L103" s="108"/>
      <c r="M103" s="108"/>
      <c r="N103" s="108"/>
      <c r="O103" s="108"/>
      <c r="P103" s="111"/>
      <c r="Q103" s="110"/>
      <c r="R103" s="186"/>
      <c r="S103" s="187"/>
      <c r="T103" s="187"/>
      <c r="U103" s="188"/>
    </row>
    <row r="104" spans="2:21" x14ac:dyDescent="0.3">
      <c r="B104" s="37" t="str">
        <f>IF(C104="","",SUBTOTAL(3,C$41:$C104))</f>
        <v/>
      </c>
      <c r="C104" s="114"/>
      <c r="D104" s="109"/>
      <c r="E104" s="112"/>
      <c r="F104" s="113"/>
      <c r="G104" s="108"/>
      <c r="H104" s="108"/>
      <c r="I104" s="108"/>
      <c r="J104" s="108"/>
      <c r="K104" s="108"/>
      <c r="L104" s="108"/>
      <c r="M104" s="108"/>
      <c r="N104" s="108"/>
      <c r="O104" s="108"/>
      <c r="P104" s="111"/>
      <c r="Q104" s="110"/>
      <c r="R104" s="186"/>
      <c r="S104" s="187"/>
      <c r="T104" s="187"/>
      <c r="U104" s="188"/>
    </row>
    <row r="105" spans="2:21" x14ac:dyDescent="0.3">
      <c r="B105" s="37" t="str">
        <f>IF(C105="","",SUBTOTAL(3,C$41:$C105))</f>
        <v/>
      </c>
      <c r="C105" s="114"/>
      <c r="D105" s="109"/>
      <c r="E105" s="112"/>
      <c r="F105" s="113"/>
      <c r="G105" s="108"/>
      <c r="H105" s="108"/>
      <c r="I105" s="108"/>
      <c r="J105" s="108"/>
      <c r="K105" s="108"/>
      <c r="L105" s="108"/>
      <c r="M105" s="108"/>
      <c r="N105" s="108"/>
      <c r="O105" s="108"/>
      <c r="P105" s="111"/>
      <c r="Q105" s="110"/>
      <c r="R105" s="186"/>
      <c r="S105" s="187"/>
      <c r="T105" s="187"/>
      <c r="U105" s="188"/>
    </row>
    <row r="106" spans="2:21" x14ac:dyDescent="0.3">
      <c r="B106" s="37" t="str">
        <f>IF(C106="","",SUBTOTAL(3,C$41:$C106))</f>
        <v/>
      </c>
      <c r="C106" s="114"/>
      <c r="D106" s="109"/>
      <c r="E106" s="112"/>
      <c r="F106" s="113"/>
      <c r="G106" s="108"/>
      <c r="H106" s="108"/>
      <c r="I106" s="108"/>
      <c r="J106" s="108"/>
      <c r="K106" s="108"/>
      <c r="L106" s="108"/>
      <c r="M106" s="108"/>
      <c r="N106" s="108"/>
      <c r="O106" s="108"/>
      <c r="P106" s="111"/>
      <c r="Q106" s="110"/>
      <c r="R106" s="186"/>
      <c r="S106" s="187"/>
      <c r="T106" s="187"/>
      <c r="U106" s="188"/>
    </row>
    <row r="107" spans="2:21" x14ac:dyDescent="0.3">
      <c r="B107" s="37" t="str">
        <f>IF(C107="","",SUBTOTAL(3,C$41:$C107))</f>
        <v/>
      </c>
      <c r="C107" s="114"/>
      <c r="D107" s="109"/>
      <c r="E107" s="112"/>
      <c r="F107" s="113"/>
      <c r="G107" s="108"/>
      <c r="H107" s="108"/>
      <c r="I107" s="108"/>
      <c r="J107" s="108"/>
      <c r="K107" s="108"/>
      <c r="L107" s="108"/>
      <c r="M107" s="108"/>
      <c r="N107" s="108"/>
      <c r="O107" s="108"/>
      <c r="P107" s="111"/>
      <c r="Q107" s="110"/>
      <c r="R107" s="186"/>
      <c r="S107" s="187"/>
      <c r="T107" s="187"/>
      <c r="U107" s="188"/>
    </row>
    <row r="108" spans="2:21" x14ac:dyDescent="0.3">
      <c r="B108" s="37" t="str">
        <f>IF(C108="","",SUBTOTAL(3,C$41:$C108))</f>
        <v/>
      </c>
      <c r="C108" s="114"/>
      <c r="D108" s="109"/>
      <c r="E108" s="112"/>
      <c r="F108" s="113"/>
      <c r="G108" s="108"/>
      <c r="H108" s="108"/>
      <c r="I108" s="108"/>
      <c r="J108" s="108"/>
      <c r="K108" s="108"/>
      <c r="L108" s="108"/>
      <c r="M108" s="108"/>
      <c r="N108" s="108"/>
      <c r="O108" s="108"/>
      <c r="P108" s="111"/>
      <c r="Q108" s="110"/>
      <c r="R108" s="186"/>
      <c r="S108" s="187"/>
      <c r="T108" s="187"/>
      <c r="U108" s="188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200</v>
      </c>
      <c r="H128" s="39">
        <f t="shared" si="0"/>
        <v>200</v>
      </c>
      <c r="I128" s="39">
        <f t="shared" si="0"/>
        <v>200</v>
      </c>
      <c r="J128" s="39">
        <f t="shared" si="0"/>
        <v>200</v>
      </c>
      <c r="K128" s="39">
        <f t="shared" si="0"/>
        <v>200</v>
      </c>
      <c r="L128" s="39">
        <f t="shared" si="0"/>
        <v>200</v>
      </c>
      <c r="M128" s="39">
        <f t="shared" si="0"/>
        <v>200</v>
      </c>
      <c r="N128" s="39">
        <f t="shared" si="0"/>
        <v>200</v>
      </c>
      <c r="O128" s="39">
        <f t="shared" si="0"/>
        <v>200</v>
      </c>
      <c r="P128" s="51">
        <f>SUM(G128:O128)</f>
        <v>1800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Laboratorium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7" xr:uid="{8A1D5DB7-8BAF-42F6-A1A7-094262105C2D}"/>
  <mergeCells count="101">
    <mergeCell ref="R73:U73"/>
    <mergeCell ref="R76:U76"/>
    <mergeCell ref="R77:U77"/>
    <mergeCell ref="R78:U78"/>
    <mergeCell ref="R74:U74"/>
    <mergeCell ref="R75:U75"/>
    <mergeCell ref="R83:U83"/>
    <mergeCell ref="R84:U84"/>
    <mergeCell ref="R85:U85"/>
    <mergeCell ref="R79:U79"/>
    <mergeCell ref="R81:U81"/>
    <mergeCell ref="R80:U80"/>
    <mergeCell ref="R82:U82"/>
    <mergeCell ref="R64:U64"/>
    <mergeCell ref="R63:U63"/>
    <mergeCell ref="R65:U65"/>
    <mergeCell ref="R66:U66"/>
    <mergeCell ref="R67:U67"/>
    <mergeCell ref="R69:U69"/>
    <mergeCell ref="R70:U70"/>
    <mergeCell ref="R71:U71"/>
    <mergeCell ref="R72:U72"/>
    <mergeCell ref="R68:U68"/>
    <mergeCell ref="R53:U53"/>
    <mergeCell ref="R54:U54"/>
    <mergeCell ref="R55:U55"/>
    <mergeCell ref="R56:U56"/>
    <mergeCell ref="R60:U60"/>
    <mergeCell ref="R61:U61"/>
    <mergeCell ref="R62:U62"/>
    <mergeCell ref="R57:U57"/>
    <mergeCell ref="R58:U58"/>
    <mergeCell ref="R59:U59"/>
    <mergeCell ref="R41:U41"/>
    <mergeCell ref="R42:U42"/>
    <mergeCell ref="R43:U43"/>
    <mergeCell ref="R45:U45"/>
    <mergeCell ref="R44:U44"/>
    <mergeCell ref="R51:U51"/>
    <mergeCell ref="R52:U52"/>
    <mergeCell ref="R46:U46"/>
    <mergeCell ref="R47:U47"/>
    <mergeCell ref="R48:U48"/>
    <mergeCell ref="R49:U49"/>
    <mergeCell ref="R50:U50"/>
    <mergeCell ref="L18:Q18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L12:Q12"/>
    <mergeCell ref="K13:K15"/>
    <mergeCell ref="L13:Q15"/>
    <mergeCell ref="R13:R15"/>
    <mergeCell ref="S13:S15"/>
    <mergeCell ref="K16:K17"/>
    <mergeCell ref="L16:Q17"/>
    <mergeCell ref="R16:R17"/>
    <mergeCell ref="S16:S17"/>
    <mergeCell ref="L6:Q6"/>
    <mergeCell ref="K7:K8"/>
    <mergeCell ref="L7:Q8"/>
    <mergeCell ref="R7:R8"/>
    <mergeCell ref="S7:S8"/>
    <mergeCell ref="L9:Q9"/>
    <mergeCell ref="K10:K11"/>
    <mergeCell ref="L10:Q11"/>
    <mergeCell ref="R10:R11"/>
    <mergeCell ref="S10:S11"/>
    <mergeCell ref="R91:U91"/>
    <mergeCell ref="R92:U92"/>
    <mergeCell ref="R93:U93"/>
    <mergeCell ref="R94:U94"/>
    <mergeCell ref="R95:U95"/>
    <mergeCell ref="R86:U86"/>
    <mergeCell ref="R87:U87"/>
    <mergeCell ref="R88:U88"/>
    <mergeCell ref="R89:U89"/>
    <mergeCell ref="R90:U90"/>
    <mergeCell ref="R108:U108"/>
    <mergeCell ref="R103:U103"/>
    <mergeCell ref="R104:U104"/>
    <mergeCell ref="R105:U105"/>
    <mergeCell ref="R106:U106"/>
    <mergeCell ref="R107:U107"/>
    <mergeCell ref="R101:U101"/>
    <mergeCell ref="R102:U102"/>
    <mergeCell ref="R96:U96"/>
    <mergeCell ref="R97:U97"/>
    <mergeCell ref="R98:U98"/>
    <mergeCell ref="R99:U99"/>
    <mergeCell ref="R100:U10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W141"/>
  <sheetViews>
    <sheetView showGridLines="0" topLeftCell="A25" workbookViewId="0">
      <selection activeCell="C41" sqref="C41"/>
    </sheetView>
  </sheetViews>
  <sheetFormatPr defaultRowHeight="14.4" x14ac:dyDescent="0.3"/>
  <cols>
    <col min="1" max="1" width="4.21875" style="115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11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Home!C20</f>
        <v>Ruang Promosi Kesehatan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48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Home!AE20</f>
        <v>10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48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Home!AC20</f>
        <v>7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48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Home!AD20</f>
        <v>5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12 (120 %)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48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432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48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Home!I20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48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48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48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48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432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15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A26" s="115"/>
      <c r="P26" s="16" t="str">
        <f>Home!$F$25</f>
        <v>Trenggalek, 30 September 2026</v>
      </c>
    </row>
    <row r="27" spans="1:19" s="1" customFormat="1" ht="13.2" x14ac:dyDescent="0.25">
      <c r="A27" s="115"/>
      <c r="E27" s="17" t="s">
        <v>44</v>
      </c>
      <c r="P27" s="16" t="s">
        <v>101</v>
      </c>
    </row>
    <row r="28" spans="1:19" s="1" customFormat="1" ht="13.2" x14ac:dyDescent="0.25">
      <c r="A28" s="115"/>
      <c r="E28" s="18"/>
      <c r="P28" s="16" t="str">
        <f>F7</f>
        <v>Ruang Promosi Kesehatan</v>
      </c>
    </row>
    <row r="29" spans="1:19" s="1" customFormat="1" ht="13.2" x14ac:dyDescent="0.25">
      <c r="A29" s="115"/>
      <c r="E29" s="18"/>
      <c r="P29" s="16"/>
    </row>
    <row r="30" spans="1:19" s="1" customFormat="1" ht="13.2" x14ac:dyDescent="0.25">
      <c r="A30" s="115"/>
      <c r="E30" s="18"/>
      <c r="P30" s="16"/>
    </row>
    <row r="31" spans="1:19" s="1" customFormat="1" ht="13.2" x14ac:dyDescent="0.25">
      <c r="A31" s="115"/>
      <c r="E31" s="18"/>
      <c r="P31" s="16"/>
    </row>
    <row r="32" spans="1:19" s="1" customFormat="1" ht="13.2" x14ac:dyDescent="0.25">
      <c r="A32" s="115"/>
      <c r="E32" s="19" t="s">
        <v>45</v>
      </c>
      <c r="P32" s="20" t="s">
        <v>73</v>
      </c>
    </row>
    <row r="33" spans="1:21" s="1" customFormat="1" ht="13.2" x14ac:dyDescent="0.25">
      <c r="A33" s="115"/>
      <c r="E33" s="21" t="s">
        <v>46</v>
      </c>
      <c r="P33" s="16" t="s">
        <v>74</v>
      </c>
    </row>
    <row r="34" spans="1:21" s="1" customFormat="1" ht="13.2" x14ac:dyDescent="0.25">
      <c r="A34" s="115"/>
      <c r="E34" s="21" t="s">
        <v>47</v>
      </c>
    </row>
    <row r="35" spans="1:21" s="15" customFormat="1" ht="13.8" x14ac:dyDescent="0.3">
      <c r="A35" s="115"/>
      <c r="B35" s="14"/>
      <c r="K35" s="1"/>
      <c r="L35" s="1"/>
      <c r="M35" s="1"/>
      <c r="N35" s="1"/>
      <c r="O35" s="1"/>
      <c r="P35" s="1"/>
      <c r="Q35" s="1"/>
      <c r="S35" s="1"/>
    </row>
    <row r="36" spans="1:21" s="15" customFormat="1" ht="13.8" x14ac:dyDescent="0.3">
      <c r="A36" s="115"/>
      <c r="B36" s="14"/>
      <c r="K36" s="1"/>
      <c r="L36" s="1"/>
      <c r="M36" s="1"/>
      <c r="N36" s="1"/>
      <c r="O36" s="1"/>
      <c r="P36" s="1"/>
      <c r="Q36" s="1"/>
      <c r="S36" s="1"/>
    </row>
    <row r="37" spans="1:21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s="8" customFormat="1" ht="6.6" x14ac:dyDescent="0.15">
      <c r="A38" s="116"/>
      <c r="B38" s="7"/>
      <c r="K38" s="6"/>
      <c r="L38" s="6"/>
      <c r="M38" s="6"/>
      <c r="N38" s="6"/>
      <c r="O38" s="6"/>
      <c r="P38" s="6"/>
      <c r="Q38" s="6"/>
      <c r="S38" s="6"/>
    </row>
    <row r="39" spans="1:21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21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21" x14ac:dyDescent="0.3">
      <c r="A41" s="163"/>
      <c r="B41" s="37">
        <v>1</v>
      </c>
      <c r="C41" s="180">
        <v>46266</v>
      </c>
      <c r="D41" s="176" t="s">
        <v>59</v>
      </c>
      <c r="E41" s="178" t="s">
        <v>41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140</v>
      </c>
      <c r="S41" s="190"/>
      <c r="T41" s="190"/>
      <c r="U41" s="191"/>
    </row>
    <row r="42" spans="1:21" x14ac:dyDescent="0.3">
      <c r="A42" s="164"/>
      <c r="B42" s="37">
        <v>2</v>
      </c>
      <c r="C42" s="180">
        <v>46267</v>
      </c>
      <c r="D42" s="176" t="s">
        <v>59</v>
      </c>
      <c r="E42" s="178" t="s">
        <v>41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86</v>
      </c>
      <c r="S42" s="190"/>
      <c r="T42" s="190"/>
      <c r="U42" s="191"/>
    </row>
    <row r="43" spans="1:21" x14ac:dyDescent="0.3">
      <c r="A43" s="163"/>
      <c r="B43" s="37">
        <v>3</v>
      </c>
      <c r="C43" s="180">
        <v>46268</v>
      </c>
      <c r="D43" s="176" t="s">
        <v>59</v>
      </c>
      <c r="E43" s="178" t="s">
        <v>41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86</v>
      </c>
      <c r="S43" s="190"/>
      <c r="T43" s="190"/>
      <c r="U43" s="191"/>
    </row>
    <row r="44" spans="1:21" x14ac:dyDescent="0.3">
      <c r="A44" s="119"/>
      <c r="B44" s="37">
        <v>4</v>
      </c>
      <c r="C44" s="180">
        <v>46272</v>
      </c>
      <c r="D44" s="176" t="s">
        <v>59</v>
      </c>
      <c r="E44" s="178" t="s">
        <v>41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86</v>
      </c>
      <c r="S44" s="190"/>
      <c r="T44" s="190"/>
      <c r="U44" s="191"/>
    </row>
    <row r="45" spans="1:21" x14ac:dyDescent="0.3">
      <c r="A45" s="119"/>
      <c r="B45" s="37">
        <v>5</v>
      </c>
      <c r="C45" s="180">
        <v>46273</v>
      </c>
      <c r="D45" s="176" t="s">
        <v>59</v>
      </c>
      <c r="E45" s="178" t="s">
        <v>41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86</v>
      </c>
      <c r="S45" s="190"/>
      <c r="T45" s="190"/>
      <c r="U45" s="191"/>
    </row>
    <row r="46" spans="1:21" x14ac:dyDescent="0.3">
      <c r="A46" s="119"/>
      <c r="B46" s="37">
        <v>6</v>
      </c>
      <c r="C46" s="180">
        <v>46279</v>
      </c>
      <c r="D46" s="176" t="s">
        <v>59</v>
      </c>
      <c r="E46" s="178" t="s">
        <v>41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86</v>
      </c>
      <c r="S46" s="190"/>
      <c r="T46" s="190"/>
      <c r="U46" s="191"/>
    </row>
    <row r="47" spans="1:21" x14ac:dyDescent="0.3">
      <c r="A47" s="119"/>
      <c r="B47" s="37">
        <v>7</v>
      </c>
      <c r="C47" s="180">
        <v>46280</v>
      </c>
      <c r="D47" s="176" t="s">
        <v>59</v>
      </c>
      <c r="E47" s="178" t="s">
        <v>41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120</v>
      </c>
      <c r="S47" s="190"/>
      <c r="T47" s="190"/>
      <c r="U47" s="191"/>
    </row>
    <row r="48" spans="1:21" x14ac:dyDescent="0.3">
      <c r="A48" s="119"/>
      <c r="B48" s="37">
        <v>8</v>
      </c>
      <c r="C48" s="180">
        <v>46280</v>
      </c>
      <c r="D48" s="176" t="s">
        <v>59</v>
      </c>
      <c r="E48" s="178" t="s">
        <v>41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120</v>
      </c>
      <c r="S48" s="190"/>
      <c r="T48" s="190"/>
      <c r="U48" s="191"/>
    </row>
    <row r="49" spans="1:21" x14ac:dyDescent="0.3">
      <c r="A49" s="119"/>
      <c r="B49" s="37">
        <v>9</v>
      </c>
      <c r="C49" s="180">
        <v>46290</v>
      </c>
      <c r="D49" s="176" t="s">
        <v>59</v>
      </c>
      <c r="E49" s="178" t="s">
        <v>41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89</v>
      </c>
      <c r="S49" s="190"/>
      <c r="T49" s="190"/>
      <c r="U49" s="191"/>
    </row>
    <row r="50" spans="1:21" x14ac:dyDescent="0.3">
      <c r="A50" s="119"/>
      <c r="B50" s="37">
        <v>10</v>
      </c>
      <c r="C50" s="180">
        <v>46294</v>
      </c>
      <c r="D50" s="176" t="s">
        <v>59</v>
      </c>
      <c r="E50" s="178" t="s">
        <v>41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165</v>
      </c>
      <c r="S50" s="190"/>
      <c r="T50" s="190"/>
      <c r="U50" s="191"/>
    </row>
    <row r="51" spans="1:21" x14ac:dyDescent="0.3">
      <c r="A51" s="118"/>
      <c r="B51" s="37">
        <f>IF(C51="","",SUBTOTAL(3,C$41:$C51))</f>
        <v>11</v>
      </c>
      <c r="C51" s="180">
        <v>46294</v>
      </c>
      <c r="D51" s="176" t="s">
        <v>59</v>
      </c>
      <c r="E51" s="178" t="s">
        <v>41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61</v>
      </c>
      <c r="S51" s="190"/>
      <c r="T51" s="190"/>
      <c r="U51" s="191"/>
    </row>
    <row r="52" spans="1:21" x14ac:dyDescent="0.3">
      <c r="A52" s="117"/>
      <c r="B52" s="37">
        <f>IF(C52="","",SUBTOTAL(3,C$41:$C52))</f>
        <v>12</v>
      </c>
      <c r="C52" s="180">
        <v>46294</v>
      </c>
      <c r="D52" s="176" t="s">
        <v>59</v>
      </c>
      <c r="E52" s="178" t="s">
        <v>41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61</v>
      </c>
      <c r="S52" s="190"/>
      <c r="T52" s="190"/>
      <c r="U52" s="191"/>
    </row>
    <row r="53" spans="1:21" x14ac:dyDescent="0.3">
      <c r="A53" s="117"/>
      <c r="B53" s="37" t="str">
        <f>IF(C53="","",SUBTOTAL(3,C$41:$C53))</f>
        <v/>
      </c>
      <c r="C53" s="136"/>
      <c r="D53" s="127"/>
      <c r="E53" s="131"/>
      <c r="F53" s="132"/>
      <c r="G53" s="126"/>
      <c r="H53" s="126"/>
      <c r="I53" s="126"/>
      <c r="J53" s="126"/>
      <c r="K53" s="126"/>
      <c r="L53" s="126"/>
      <c r="M53" s="126"/>
      <c r="N53" s="126"/>
      <c r="O53" s="126"/>
      <c r="P53" s="129"/>
      <c r="Q53" s="130"/>
      <c r="R53" s="202"/>
      <c r="S53" s="202"/>
      <c r="T53" s="202"/>
      <c r="U53" s="202"/>
    </row>
    <row r="54" spans="1:21" x14ac:dyDescent="0.3">
      <c r="B54" s="37" t="str">
        <f>IF(C54="","",SUBTOTAL(3,C$41:$C54))</f>
        <v/>
      </c>
      <c r="C54" s="114"/>
      <c r="D54" s="109"/>
      <c r="E54" s="112"/>
      <c r="F54" s="113"/>
      <c r="G54" s="108"/>
      <c r="H54" s="108"/>
      <c r="I54" s="108"/>
      <c r="J54" s="108"/>
      <c r="K54" s="108"/>
      <c r="L54" s="108"/>
      <c r="M54" s="108"/>
      <c r="N54" s="108"/>
      <c r="O54" s="108"/>
      <c r="P54" s="111"/>
      <c r="Q54" s="110"/>
      <c r="R54" s="186"/>
      <c r="S54" s="187"/>
      <c r="T54" s="187"/>
      <c r="U54" s="188"/>
    </row>
    <row r="55" spans="1:21" x14ac:dyDescent="0.3">
      <c r="A55" s="118"/>
      <c r="B55" s="37" t="str">
        <f>IF(C55="","",SUBTOTAL(3,C$41:$C55))</f>
        <v/>
      </c>
      <c r="C55" s="114"/>
      <c r="D55" s="109"/>
      <c r="E55" s="112"/>
      <c r="F55" s="113"/>
      <c r="G55" s="108"/>
      <c r="H55" s="108"/>
      <c r="I55" s="108"/>
      <c r="J55" s="108"/>
      <c r="K55" s="108"/>
      <c r="L55" s="108"/>
      <c r="M55" s="108"/>
      <c r="N55" s="108"/>
      <c r="O55" s="108"/>
      <c r="P55" s="111"/>
      <c r="Q55" s="110"/>
      <c r="R55" s="213"/>
      <c r="S55" s="214"/>
      <c r="T55" s="214"/>
      <c r="U55" s="215"/>
    </row>
    <row r="56" spans="1:21" x14ac:dyDescent="0.3">
      <c r="B56" s="37" t="str">
        <f>IF(C56="","",SUBTOTAL(3,C$41:$C56))</f>
        <v/>
      </c>
      <c r="C56" s="107"/>
      <c r="D56" s="102"/>
      <c r="E56" s="105"/>
      <c r="F56" s="106"/>
      <c r="G56" s="101"/>
      <c r="H56" s="101"/>
      <c r="I56" s="101"/>
      <c r="J56" s="101"/>
      <c r="K56" s="101"/>
      <c r="L56" s="101"/>
      <c r="M56" s="101"/>
      <c r="N56" s="101"/>
      <c r="O56" s="101"/>
      <c r="P56" s="103"/>
      <c r="Q56" s="104"/>
      <c r="R56" s="201"/>
      <c r="S56" s="201"/>
      <c r="T56" s="201"/>
      <c r="U56" s="201"/>
    </row>
    <row r="57" spans="1:21" x14ac:dyDescent="0.3">
      <c r="B57" s="37" t="str">
        <f>IF(C57="","",SUBTOTAL(3,C$41:$C57))</f>
        <v/>
      </c>
      <c r="C57" s="107"/>
      <c r="D57" s="102"/>
      <c r="E57" s="105"/>
      <c r="F57" s="106"/>
      <c r="G57" s="101"/>
      <c r="H57" s="101"/>
      <c r="I57" s="101"/>
      <c r="J57" s="101"/>
      <c r="K57" s="101"/>
      <c r="L57" s="101"/>
      <c r="M57" s="101"/>
      <c r="N57" s="101"/>
      <c r="O57" s="101"/>
      <c r="P57" s="103"/>
      <c r="Q57" s="104"/>
      <c r="R57" s="201"/>
      <c r="S57" s="201"/>
      <c r="T57" s="201"/>
      <c r="U57" s="201"/>
    </row>
    <row r="58" spans="1:21" x14ac:dyDescent="0.3">
      <c r="B58" s="37" t="str">
        <f>IF(C58="","",SUBTOTAL(3,C$41:$C58))</f>
        <v/>
      </c>
      <c r="C58" s="107"/>
      <c r="D58" s="102"/>
      <c r="E58" s="105"/>
      <c r="F58" s="106"/>
      <c r="G58" s="101"/>
      <c r="H58" s="101"/>
      <c r="I58" s="101"/>
      <c r="J58" s="101"/>
      <c r="K58" s="101"/>
      <c r="L58" s="101"/>
      <c r="M58" s="101"/>
      <c r="N58" s="101"/>
      <c r="O58" s="101"/>
      <c r="P58" s="103"/>
      <c r="Q58" s="104"/>
      <c r="R58" s="201"/>
      <c r="S58" s="201"/>
      <c r="T58" s="201"/>
      <c r="U58" s="201"/>
    </row>
    <row r="59" spans="1:21" x14ac:dyDescent="0.3">
      <c r="B59" s="37" t="str">
        <f>IF(C59="","",SUBTOTAL(3,C$41:$C59))</f>
        <v/>
      </c>
      <c r="C59" s="44"/>
      <c r="D59" s="37"/>
      <c r="E59" s="42"/>
      <c r="F59" s="43"/>
      <c r="G59" s="39"/>
      <c r="H59" s="39"/>
      <c r="I59" s="39"/>
      <c r="J59" s="39"/>
      <c r="K59" s="39"/>
      <c r="L59" s="39"/>
      <c r="M59" s="39"/>
      <c r="N59" s="39"/>
      <c r="O59" s="39"/>
      <c r="P59" s="40"/>
      <c r="Q59" s="41"/>
      <c r="R59" s="183"/>
      <c r="S59" s="184"/>
      <c r="T59" s="184"/>
      <c r="U59" s="185"/>
    </row>
    <row r="60" spans="1:21" x14ac:dyDescent="0.3">
      <c r="B60" s="37" t="str">
        <f>IF(C60="","",SUBTOTAL(3,C$41:$C60))</f>
        <v/>
      </c>
      <c r="C60" s="44"/>
      <c r="D60" s="37"/>
      <c r="E60" s="42"/>
      <c r="F60" s="43"/>
      <c r="G60" s="39"/>
      <c r="H60" s="39"/>
      <c r="I60" s="39"/>
      <c r="J60" s="39"/>
      <c r="K60" s="39"/>
      <c r="L60" s="39"/>
      <c r="M60" s="39"/>
      <c r="N60" s="39"/>
      <c r="O60" s="39"/>
      <c r="P60" s="40"/>
      <c r="Q60" s="41"/>
      <c r="R60" s="183"/>
      <c r="S60" s="184"/>
      <c r="T60" s="184"/>
      <c r="U60" s="185"/>
    </row>
    <row r="61" spans="1:21" x14ac:dyDescent="0.3">
      <c r="B61" s="37" t="str">
        <f>IF(C61="","",SUBTOTAL(3,C$41:$C61))</f>
        <v/>
      </c>
      <c r="C61" s="44"/>
      <c r="D61" s="37"/>
      <c r="E61" s="42"/>
      <c r="F61" s="43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41"/>
      <c r="R61" s="183"/>
      <c r="S61" s="184"/>
      <c r="T61" s="184"/>
      <c r="U61" s="185"/>
    </row>
    <row r="62" spans="1:21" x14ac:dyDescent="0.3">
      <c r="B62" s="37" t="str">
        <f>IF(C62="","",SUBTOTAL(3,C$41:$C62))</f>
        <v/>
      </c>
      <c r="C62" s="44"/>
      <c r="D62" s="37"/>
      <c r="E62" s="42"/>
      <c r="F62" s="46"/>
      <c r="G62" s="37"/>
      <c r="H62" s="37"/>
      <c r="I62" s="37"/>
      <c r="J62" s="37"/>
      <c r="K62" s="37"/>
      <c r="L62" s="37"/>
      <c r="M62" s="37"/>
      <c r="N62" s="37"/>
      <c r="O62" s="37"/>
      <c r="P62" s="48"/>
      <c r="Q62" s="49"/>
      <c r="R62" s="183"/>
      <c r="S62" s="184"/>
      <c r="T62" s="184"/>
      <c r="U62" s="185"/>
    </row>
    <row r="63" spans="1:21" x14ac:dyDescent="0.3">
      <c r="B63" s="37" t="str">
        <f>IF(C63="","",SUBTOTAL(3,C$41:$C63))</f>
        <v/>
      </c>
      <c r="C63" s="44"/>
      <c r="D63" s="37"/>
      <c r="E63" s="42"/>
      <c r="F63" s="46"/>
      <c r="G63" s="37"/>
      <c r="H63" s="37"/>
      <c r="I63" s="37"/>
      <c r="J63" s="37"/>
      <c r="K63" s="37"/>
      <c r="L63" s="37"/>
      <c r="M63" s="37"/>
      <c r="N63" s="37"/>
      <c r="O63" s="37"/>
      <c r="P63" s="48"/>
      <c r="Q63" s="49"/>
      <c r="R63" s="183"/>
      <c r="S63" s="184"/>
      <c r="T63" s="184"/>
      <c r="U63" s="185"/>
    </row>
    <row r="64" spans="1:21" x14ac:dyDescent="0.3">
      <c r="B64" s="37" t="str">
        <f>IF(C64="","",SUBTOTAL(3,C$41:$C64))</f>
        <v/>
      </c>
      <c r="C64" s="44"/>
      <c r="D64" s="37"/>
      <c r="E64" s="42"/>
      <c r="F64" s="46"/>
      <c r="G64" s="37"/>
      <c r="H64" s="37"/>
      <c r="I64" s="37"/>
      <c r="J64" s="37"/>
      <c r="K64" s="37"/>
      <c r="L64" s="37"/>
      <c r="M64" s="37"/>
      <c r="N64" s="37"/>
      <c r="O64" s="37"/>
      <c r="P64" s="48"/>
      <c r="Q64" s="49"/>
      <c r="R64" s="183"/>
      <c r="S64" s="184"/>
      <c r="T64" s="184"/>
      <c r="U64" s="185"/>
    </row>
    <row r="65" spans="2:21" x14ac:dyDescent="0.3">
      <c r="B65" s="37" t="str">
        <f>IF(C65="","",SUBTOTAL(3,C$41:$C65))</f>
        <v/>
      </c>
      <c r="C65" s="44"/>
      <c r="D65" s="37"/>
      <c r="E65" s="42"/>
      <c r="F65" s="46"/>
      <c r="G65" s="37"/>
      <c r="H65" s="37"/>
      <c r="I65" s="37"/>
      <c r="J65" s="37"/>
      <c r="K65" s="37"/>
      <c r="L65" s="37"/>
      <c r="M65" s="37"/>
      <c r="N65" s="37"/>
      <c r="O65" s="37"/>
      <c r="P65" s="48"/>
      <c r="Q65" s="49"/>
      <c r="R65" s="183"/>
      <c r="S65" s="184"/>
      <c r="T65" s="184"/>
      <c r="U65" s="185"/>
    </row>
    <row r="66" spans="2:21" x14ac:dyDescent="0.3">
      <c r="B66" s="37" t="str">
        <f>IF(C66="","",SUBTOTAL(3,C$41:$C66))</f>
        <v/>
      </c>
      <c r="C66" s="44"/>
      <c r="D66" s="37"/>
      <c r="E66" s="42"/>
      <c r="F66" s="46"/>
      <c r="G66" s="37"/>
      <c r="H66" s="37"/>
      <c r="I66" s="37"/>
      <c r="J66" s="37"/>
      <c r="K66" s="37"/>
      <c r="L66" s="37"/>
      <c r="M66" s="37"/>
      <c r="N66" s="37"/>
      <c r="O66" s="37"/>
      <c r="P66" s="48"/>
      <c r="Q66" s="49"/>
      <c r="R66" s="183"/>
      <c r="S66" s="184"/>
      <c r="T66" s="184"/>
      <c r="U66" s="185"/>
    </row>
    <row r="67" spans="2:21" x14ac:dyDescent="0.3">
      <c r="B67" s="37" t="str">
        <f>IF(C67="","",SUBTOTAL(3,C$41:$C67))</f>
        <v/>
      </c>
      <c r="C67" s="44"/>
      <c r="D67" s="37"/>
      <c r="E67" s="42"/>
      <c r="F67" s="46"/>
      <c r="G67" s="37"/>
      <c r="H67" s="37"/>
      <c r="I67" s="37"/>
      <c r="J67" s="37"/>
      <c r="K67" s="37"/>
      <c r="L67" s="37"/>
      <c r="M67" s="37"/>
      <c r="N67" s="37"/>
      <c r="O67" s="37"/>
      <c r="P67" s="48"/>
      <c r="Q67" s="49"/>
      <c r="R67" s="183"/>
      <c r="S67" s="184"/>
      <c r="T67" s="184"/>
      <c r="U67" s="185"/>
    </row>
    <row r="68" spans="2:2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48</v>
      </c>
      <c r="H128" s="39">
        <f t="shared" si="0"/>
        <v>48</v>
      </c>
      <c r="I128" s="39">
        <f t="shared" si="0"/>
        <v>48</v>
      </c>
      <c r="J128" s="39">
        <f t="shared" si="0"/>
        <v>48</v>
      </c>
      <c r="K128" s="39">
        <f t="shared" si="0"/>
        <v>48</v>
      </c>
      <c r="L128" s="39">
        <f t="shared" si="0"/>
        <v>48</v>
      </c>
      <c r="M128" s="39">
        <f t="shared" si="0"/>
        <v>48</v>
      </c>
      <c r="N128" s="39">
        <f t="shared" si="0"/>
        <v>48</v>
      </c>
      <c r="O128" s="39">
        <f t="shared" si="0"/>
        <v>48</v>
      </c>
      <c r="P128" s="51">
        <f>SUM(G128:O128)</f>
        <v>432</v>
      </c>
      <c r="Q128" s="52"/>
      <c r="R128" s="53"/>
      <c r="S128" s="54"/>
      <c r="T128" s="54"/>
      <c r="U128" s="55"/>
    </row>
    <row r="129" spans="1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1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1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1:21" s="1" customFormat="1" ht="13.2" x14ac:dyDescent="0.25">
      <c r="A133" s="115"/>
      <c r="P133" s="16" t="str">
        <f>P26</f>
        <v>Trenggalek, 30 September 2026</v>
      </c>
    </row>
    <row r="134" spans="1:21" s="1" customFormat="1" ht="13.2" x14ac:dyDescent="0.25">
      <c r="A134" s="115"/>
      <c r="E134" s="17" t="s">
        <v>44</v>
      </c>
      <c r="P134" s="16" t="s">
        <v>102</v>
      </c>
    </row>
    <row r="135" spans="1:21" s="1" customFormat="1" ht="13.2" x14ac:dyDescent="0.25">
      <c r="A135" s="115"/>
      <c r="E135" s="18"/>
      <c r="P135" s="16" t="str">
        <f>F7</f>
        <v>Ruang Promosi Kesehatan</v>
      </c>
    </row>
    <row r="136" spans="1:21" s="1" customFormat="1" ht="13.2" x14ac:dyDescent="0.25">
      <c r="A136" s="115"/>
      <c r="E136" s="18"/>
      <c r="P136" s="16"/>
    </row>
    <row r="137" spans="1:21" s="1" customFormat="1" ht="13.2" x14ac:dyDescent="0.25">
      <c r="A137" s="115"/>
      <c r="E137" s="18"/>
      <c r="P137" s="16"/>
    </row>
    <row r="138" spans="1:21" s="1" customFormat="1" ht="13.2" x14ac:dyDescent="0.25">
      <c r="A138" s="115"/>
      <c r="E138" s="18"/>
      <c r="P138" s="16"/>
    </row>
    <row r="139" spans="1:21" s="1" customFormat="1" ht="13.2" x14ac:dyDescent="0.25">
      <c r="A139" s="115"/>
      <c r="E139" s="19" t="s">
        <v>45</v>
      </c>
      <c r="P139" s="20" t="s">
        <v>73</v>
      </c>
    </row>
    <row r="140" spans="1:21" s="1" customFormat="1" ht="13.2" x14ac:dyDescent="0.25">
      <c r="A140" s="115"/>
      <c r="E140" s="21" t="s">
        <v>46</v>
      </c>
      <c r="P140" s="16" t="s">
        <v>74</v>
      </c>
    </row>
    <row r="141" spans="1:21" s="1" customFormat="1" ht="13.2" x14ac:dyDescent="0.25">
      <c r="A141" s="115"/>
      <c r="E141" s="21" t="s">
        <v>47</v>
      </c>
    </row>
  </sheetData>
  <autoFilter ref="E40:E127" xr:uid="{15704104-1F4A-4361-91C1-46661457518A}"/>
  <mergeCells count="78">
    <mergeCell ref="R85:U85"/>
    <mergeCell ref="R80:U80"/>
    <mergeCell ref="R81:U81"/>
    <mergeCell ref="R82:U82"/>
    <mergeCell ref="R83:U83"/>
    <mergeCell ref="R84:U84"/>
    <mergeCell ref="R75:U75"/>
    <mergeCell ref="R76:U76"/>
    <mergeCell ref="R77:U77"/>
    <mergeCell ref="R78:U78"/>
    <mergeCell ref="R79:U79"/>
    <mergeCell ref="R70:U70"/>
    <mergeCell ref="R71:U71"/>
    <mergeCell ref="R72:U72"/>
    <mergeCell ref="R73:U73"/>
    <mergeCell ref="R74:U74"/>
    <mergeCell ref="R65:U65"/>
    <mergeCell ref="R66:U66"/>
    <mergeCell ref="R67:U67"/>
    <mergeCell ref="R68:U68"/>
    <mergeCell ref="R69:U69"/>
    <mergeCell ref="R60:U60"/>
    <mergeCell ref="R61:U61"/>
    <mergeCell ref="R62:U62"/>
    <mergeCell ref="R63:U63"/>
    <mergeCell ref="R64:U64"/>
    <mergeCell ref="R55:U55"/>
    <mergeCell ref="R56:U56"/>
    <mergeCell ref="R57:U57"/>
    <mergeCell ref="R58:U58"/>
    <mergeCell ref="R59:U59"/>
    <mergeCell ref="R52:U52"/>
    <mergeCell ref="R53:U53"/>
    <mergeCell ref="R54:U54"/>
    <mergeCell ref="R46:U46"/>
    <mergeCell ref="R47:U47"/>
    <mergeCell ref="R48:U48"/>
    <mergeCell ref="R49:U49"/>
    <mergeCell ref="R51:U51"/>
    <mergeCell ref="R50:U50"/>
    <mergeCell ref="R41:U41"/>
    <mergeCell ref="R42:U42"/>
    <mergeCell ref="R43:U43"/>
    <mergeCell ref="R44:U44"/>
    <mergeCell ref="R45:U45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AG141"/>
  <sheetViews>
    <sheetView showGridLines="0" topLeftCell="A39" zoomScaleNormal="100" zoomScaleSheetLayoutView="100" workbookViewId="0">
      <selection activeCell="C41" sqref="C41:C127"/>
    </sheetView>
  </sheetViews>
  <sheetFormatPr defaultRowHeight="14.4" x14ac:dyDescent="0.3"/>
  <cols>
    <col min="1" max="1" width="6.5546875" style="1" customWidth="1"/>
    <col min="2" max="2" width="4.33203125" style="1" bestFit="1" customWidth="1"/>
    <col min="3" max="3" width="10.109375" style="1" customWidth="1"/>
    <col min="4" max="4" width="10.6640625" style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Home!C21</f>
        <v>Ruang Imunisasi atau Penyimpanan Vaksin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84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Home!AE21</f>
        <v>14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84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Home!AC21</f>
        <v>9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84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Home!AD21</f>
        <v>7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16 (114.29 %)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84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756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84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Home!I21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84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84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84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84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756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Imunisasi atau Penyimpanan Vaksin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80</v>
      </c>
    </row>
    <row r="33" spans="1:33" s="1" customFormat="1" ht="13.2" x14ac:dyDescent="0.25">
      <c r="E33" s="21" t="s">
        <v>46</v>
      </c>
      <c r="P33" s="87" t="s">
        <v>81</v>
      </c>
    </row>
    <row r="34" spans="1:33" s="1" customFormat="1" ht="13.2" x14ac:dyDescent="0.25">
      <c r="E34" s="21" t="s">
        <v>47</v>
      </c>
    </row>
    <row r="35" spans="1:33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33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33" ht="17.399999999999999" x14ac:dyDescent="0.3">
      <c r="B37" s="9" t="str">
        <f>"Rincian "&amp;F7</f>
        <v>Rincian Ruang Imunisasi atau Penyimpanan Vaksin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33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33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33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33" s="120" customFormat="1" x14ac:dyDescent="0.3">
      <c r="A41" s="119"/>
      <c r="B41" s="37">
        <v>1</v>
      </c>
      <c r="C41" s="180">
        <v>46267</v>
      </c>
      <c r="D41" s="176" t="s">
        <v>59</v>
      </c>
      <c r="E41" s="178" t="s">
        <v>42</v>
      </c>
      <c r="F41" s="132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55</v>
      </c>
      <c r="S41" s="190"/>
      <c r="T41" s="190"/>
      <c r="U41" s="191"/>
      <c r="Z41" s="189" t="s">
        <v>55</v>
      </c>
      <c r="AA41" s="190"/>
      <c r="AB41" s="190"/>
      <c r="AC41" s="190"/>
      <c r="AD41" s="190"/>
      <c r="AE41" s="190"/>
      <c r="AF41" s="190"/>
      <c r="AG41" s="191"/>
    </row>
    <row r="42" spans="1:33" s="120" customFormat="1" ht="14.4" customHeight="1" x14ac:dyDescent="0.3">
      <c r="A42" s="119"/>
      <c r="B42" s="37">
        <v>2</v>
      </c>
      <c r="C42" s="180">
        <v>46274</v>
      </c>
      <c r="D42" s="176" t="s">
        <v>59</v>
      </c>
      <c r="E42" s="178" t="s">
        <v>42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  <c r="Z42" s="189" t="s">
        <v>55</v>
      </c>
      <c r="AA42" s="190"/>
      <c r="AB42" s="190"/>
      <c r="AC42" s="190"/>
      <c r="AD42" s="190"/>
      <c r="AE42" s="190"/>
      <c r="AF42" s="190"/>
      <c r="AG42" s="191"/>
    </row>
    <row r="43" spans="1:33" s="120" customFormat="1" x14ac:dyDescent="0.3">
      <c r="A43" s="119"/>
      <c r="B43" s="37">
        <v>3</v>
      </c>
      <c r="C43" s="180">
        <v>46274</v>
      </c>
      <c r="D43" s="176" t="s">
        <v>59</v>
      </c>
      <c r="E43" s="178" t="s">
        <v>42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  <c r="Z43" s="189" t="s">
        <v>55</v>
      </c>
      <c r="AA43" s="190"/>
      <c r="AB43" s="190"/>
      <c r="AC43" s="190"/>
      <c r="AD43" s="190"/>
      <c r="AE43" s="190"/>
      <c r="AF43" s="190"/>
      <c r="AG43" s="191"/>
    </row>
    <row r="44" spans="1:33" s="120" customFormat="1" x14ac:dyDescent="0.3">
      <c r="A44" s="119"/>
      <c r="B44" s="37">
        <v>4</v>
      </c>
      <c r="C44" s="180">
        <v>46274</v>
      </c>
      <c r="D44" s="176" t="s">
        <v>59</v>
      </c>
      <c r="E44" s="178" t="s">
        <v>42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  <c r="Z44" s="189" t="s">
        <v>55</v>
      </c>
      <c r="AA44" s="190"/>
      <c r="AB44" s="190"/>
      <c r="AC44" s="190"/>
      <c r="AD44" s="190"/>
      <c r="AE44" s="190"/>
      <c r="AF44" s="190"/>
      <c r="AG44" s="191"/>
    </row>
    <row r="45" spans="1:33" s="120" customFormat="1" x14ac:dyDescent="0.3">
      <c r="A45" s="119"/>
      <c r="B45" s="37">
        <v>5</v>
      </c>
      <c r="C45" s="180">
        <v>46284</v>
      </c>
      <c r="D45" s="176" t="s">
        <v>59</v>
      </c>
      <c r="E45" s="178" t="s">
        <v>42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  <c r="Z45" s="189" t="s">
        <v>55</v>
      </c>
      <c r="AA45" s="190"/>
      <c r="AB45" s="190"/>
      <c r="AC45" s="190"/>
      <c r="AD45" s="190"/>
      <c r="AE45" s="190"/>
      <c r="AF45" s="190"/>
      <c r="AG45" s="191"/>
    </row>
    <row r="46" spans="1:33" s="120" customFormat="1" x14ac:dyDescent="0.3">
      <c r="A46" s="119"/>
      <c r="B46" s="37">
        <v>6</v>
      </c>
      <c r="C46" s="180">
        <v>46289</v>
      </c>
      <c r="D46" s="176" t="s">
        <v>59</v>
      </c>
      <c r="E46" s="178" t="s">
        <v>42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  <c r="Z46" s="189" t="s">
        <v>55</v>
      </c>
      <c r="AA46" s="190"/>
      <c r="AB46" s="190"/>
      <c r="AC46" s="190"/>
      <c r="AD46" s="190"/>
      <c r="AE46" s="190"/>
      <c r="AF46" s="190"/>
      <c r="AG46" s="191"/>
    </row>
    <row r="47" spans="1:33" s="120" customFormat="1" x14ac:dyDescent="0.3">
      <c r="A47" s="119"/>
      <c r="B47" s="37">
        <v>7</v>
      </c>
      <c r="C47" s="180">
        <v>46289</v>
      </c>
      <c r="D47" s="176" t="s">
        <v>59</v>
      </c>
      <c r="E47" s="178" t="s">
        <v>42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  <c r="Z47" s="189" t="s">
        <v>55</v>
      </c>
      <c r="AA47" s="190"/>
      <c r="AB47" s="190"/>
      <c r="AC47" s="190"/>
      <c r="AD47" s="190"/>
      <c r="AE47" s="190"/>
      <c r="AF47" s="190"/>
      <c r="AG47" s="191"/>
    </row>
    <row r="48" spans="1:33" s="120" customFormat="1" x14ac:dyDescent="0.3">
      <c r="A48" s="119"/>
      <c r="B48" s="37">
        <v>8</v>
      </c>
      <c r="C48" s="180">
        <v>46289</v>
      </c>
      <c r="D48" s="176" t="s">
        <v>59</v>
      </c>
      <c r="E48" s="178" t="s">
        <v>42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  <c r="Z48" s="189" t="s">
        <v>55</v>
      </c>
      <c r="AA48" s="190"/>
      <c r="AB48" s="190"/>
      <c r="AC48" s="190"/>
      <c r="AD48" s="190"/>
      <c r="AE48" s="190"/>
      <c r="AF48" s="190"/>
      <c r="AG48" s="191"/>
    </row>
    <row r="49" spans="1:33" s="120" customFormat="1" x14ac:dyDescent="0.3">
      <c r="A49" s="119"/>
      <c r="B49" s="37">
        <v>9</v>
      </c>
      <c r="C49" s="180">
        <v>46289</v>
      </c>
      <c r="D49" s="176" t="s">
        <v>59</v>
      </c>
      <c r="E49" s="178" t="s">
        <v>42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  <c r="Z49" s="189" t="s">
        <v>55</v>
      </c>
      <c r="AA49" s="190"/>
      <c r="AB49" s="190"/>
      <c r="AC49" s="190"/>
      <c r="AD49" s="190"/>
      <c r="AE49" s="190"/>
      <c r="AF49" s="190"/>
      <c r="AG49" s="191"/>
    </row>
    <row r="50" spans="1:33" s="120" customFormat="1" x14ac:dyDescent="0.3">
      <c r="A50" s="119"/>
      <c r="B50" s="37">
        <v>10</v>
      </c>
      <c r="C50" s="180">
        <v>46290</v>
      </c>
      <c r="D50" s="176" t="s">
        <v>59</v>
      </c>
      <c r="E50" s="178" t="s">
        <v>42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  <c r="Z50" s="189" t="s">
        <v>55</v>
      </c>
      <c r="AA50" s="190"/>
      <c r="AB50" s="190"/>
      <c r="AC50" s="190"/>
      <c r="AD50" s="190"/>
      <c r="AE50" s="190"/>
      <c r="AF50" s="190"/>
      <c r="AG50" s="191"/>
    </row>
    <row r="51" spans="1:33" s="120" customFormat="1" x14ac:dyDescent="0.3">
      <c r="A51" s="119"/>
      <c r="B51" s="37">
        <v>11</v>
      </c>
      <c r="C51" s="180">
        <v>46290</v>
      </c>
      <c r="D51" s="176" t="s">
        <v>59</v>
      </c>
      <c r="E51" s="178" t="s">
        <v>42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  <c r="Z51" s="189" t="s">
        <v>55</v>
      </c>
      <c r="AA51" s="190"/>
      <c r="AB51" s="190"/>
      <c r="AC51" s="190"/>
      <c r="AD51" s="190"/>
      <c r="AE51" s="190"/>
      <c r="AF51" s="190"/>
      <c r="AG51" s="191"/>
    </row>
    <row r="52" spans="1:33" s="120" customFormat="1" x14ac:dyDescent="0.3">
      <c r="A52" s="119"/>
      <c r="B52" s="37">
        <v>12</v>
      </c>
      <c r="C52" s="180">
        <v>46290</v>
      </c>
      <c r="D52" s="176" t="s">
        <v>59</v>
      </c>
      <c r="E52" s="178" t="s">
        <v>42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  <c r="Z52" s="189" t="s">
        <v>55</v>
      </c>
      <c r="AA52" s="190"/>
      <c r="AB52" s="190"/>
      <c r="AC52" s="190"/>
      <c r="AD52" s="190"/>
      <c r="AE52" s="190"/>
      <c r="AF52" s="190"/>
      <c r="AG52" s="191"/>
    </row>
    <row r="53" spans="1:33" s="120" customFormat="1" x14ac:dyDescent="0.3">
      <c r="A53" s="119"/>
      <c r="B53" s="37">
        <v>13</v>
      </c>
      <c r="C53" s="180">
        <v>46290</v>
      </c>
      <c r="D53" s="176" t="s">
        <v>59</v>
      </c>
      <c r="E53" s="178" t="s">
        <v>42</v>
      </c>
      <c r="F53" s="132"/>
      <c r="G53" s="126">
        <v>4</v>
      </c>
      <c r="H53" s="126">
        <v>4</v>
      </c>
      <c r="I53" s="126">
        <v>4</v>
      </c>
      <c r="J53" s="126">
        <v>4</v>
      </c>
      <c r="K53" s="126">
        <v>4</v>
      </c>
      <c r="L53" s="126">
        <v>4</v>
      </c>
      <c r="M53" s="126">
        <v>4</v>
      </c>
      <c r="N53" s="126">
        <v>4</v>
      </c>
      <c r="O53" s="126">
        <v>4</v>
      </c>
      <c r="P53" s="129">
        <v>100</v>
      </c>
      <c r="Q53" s="130" t="s">
        <v>139</v>
      </c>
      <c r="R53" s="189" t="s">
        <v>55</v>
      </c>
      <c r="S53" s="190"/>
      <c r="T53" s="190"/>
      <c r="U53" s="191"/>
      <c r="Z53" s="189" t="s">
        <v>55</v>
      </c>
      <c r="AA53" s="190"/>
      <c r="AB53" s="190"/>
      <c r="AC53" s="190"/>
      <c r="AD53" s="190"/>
      <c r="AE53" s="190"/>
      <c r="AF53" s="190"/>
      <c r="AG53" s="191"/>
    </row>
    <row r="54" spans="1:33" s="120" customFormat="1" x14ac:dyDescent="0.3">
      <c r="A54" s="119"/>
      <c r="B54" s="37">
        <v>14</v>
      </c>
      <c r="C54" s="180">
        <v>46290</v>
      </c>
      <c r="D54" s="176" t="s">
        <v>59</v>
      </c>
      <c r="E54" s="178" t="s">
        <v>42</v>
      </c>
      <c r="F54" s="132"/>
      <c r="G54" s="126">
        <v>4</v>
      </c>
      <c r="H54" s="126">
        <v>4</v>
      </c>
      <c r="I54" s="126">
        <v>4</v>
      </c>
      <c r="J54" s="126">
        <v>4</v>
      </c>
      <c r="K54" s="126">
        <v>4</v>
      </c>
      <c r="L54" s="126">
        <v>4</v>
      </c>
      <c r="M54" s="126">
        <v>4</v>
      </c>
      <c r="N54" s="126">
        <v>4</v>
      </c>
      <c r="O54" s="126">
        <v>4</v>
      </c>
      <c r="P54" s="129">
        <v>100</v>
      </c>
      <c r="Q54" s="130" t="s">
        <v>139</v>
      </c>
      <c r="R54" s="189" t="s">
        <v>55</v>
      </c>
      <c r="S54" s="190"/>
      <c r="T54" s="190"/>
      <c r="U54" s="191"/>
      <c r="Z54" s="189" t="s">
        <v>55</v>
      </c>
      <c r="AA54" s="190"/>
      <c r="AB54" s="190"/>
      <c r="AC54" s="190"/>
      <c r="AD54" s="190"/>
      <c r="AE54" s="190"/>
      <c r="AF54" s="190"/>
      <c r="AG54" s="191"/>
    </row>
    <row r="55" spans="1:33" s="120" customFormat="1" x14ac:dyDescent="0.3">
      <c r="A55" s="119"/>
      <c r="B55" s="37">
        <v>15</v>
      </c>
      <c r="C55" s="180">
        <v>46290</v>
      </c>
      <c r="D55" s="176" t="s">
        <v>59</v>
      </c>
      <c r="E55" s="178" t="s">
        <v>42</v>
      </c>
      <c r="F55" s="132"/>
      <c r="G55" s="126">
        <v>4</v>
      </c>
      <c r="H55" s="126">
        <v>4</v>
      </c>
      <c r="I55" s="126">
        <v>4</v>
      </c>
      <c r="J55" s="126">
        <v>4</v>
      </c>
      <c r="K55" s="126">
        <v>4</v>
      </c>
      <c r="L55" s="126">
        <v>4</v>
      </c>
      <c r="M55" s="126">
        <v>4</v>
      </c>
      <c r="N55" s="126">
        <v>4</v>
      </c>
      <c r="O55" s="126">
        <v>4</v>
      </c>
      <c r="P55" s="129">
        <v>100</v>
      </c>
      <c r="Q55" s="130" t="s">
        <v>139</v>
      </c>
      <c r="R55" s="189" t="s">
        <v>55</v>
      </c>
      <c r="S55" s="190"/>
      <c r="T55" s="190"/>
      <c r="U55" s="191"/>
      <c r="Z55" s="189" t="s">
        <v>55</v>
      </c>
      <c r="AA55" s="190"/>
      <c r="AB55" s="190"/>
      <c r="AC55" s="190"/>
      <c r="AD55" s="190"/>
      <c r="AE55" s="190"/>
      <c r="AF55" s="190"/>
      <c r="AG55" s="191"/>
    </row>
    <row r="56" spans="1:33" s="120" customFormat="1" x14ac:dyDescent="0.3">
      <c r="A56" s="119"/>
      <c r="B56" s="37">
        <v>16</v>
      </c>
      <c r="C56" s="180">
        <v>46290</v>
      </c>
      <c r="D56" s="176" t="s">
        <v>59</v>
      </c>
      <c r="E56" s="178" t="s">
        <v>42</v>
      </c>
      <c r="F56" s="132"/>
      <c r="G56" s="126">
        <v>4</v>
      </c>
      <c r="H56" s="126">
        <v>4</v>
      </c>
      <c r="I56" s="126">
        <v>4</v>
      </c>
      <c r="J56" s="126">
        <v>4</v>
      </c>
      <c r="K56" s="126">
        <v>4</v>
      </c>
      <c r="L56" s="126">
        <v>4</v>
      </c>
      <c r="M56" s="126">
        <v>4</v>
      </c>
      <c r="N56" s="126">
        <v>4</v>
      </c>
      <c r="O56" s="126">
        <v>4</v>
      </c>
      <c r="P56" s="129">
        <v>100</v>
      </c>
      <c r="Q56" s="130" t="s">
        <v>139</v>
      </c>
      <c r="R56" s="189" t="s">
        <v>55</v>
      </c>
      <c r="S56" s="190"/>
      <c r="T56" s="190"/>
      <c r="U56" s="191"/>
      <c r="Z56" s="189" t="s">
        <v>55</v>
      </c>
      <c r="AA56" s="190"/>
      <c r="AB56" s="190"/>
      <c r="AC56" s="190"/>
      <c r="AD56" s="190"/>
      <c r="AE56" s="190"/>
      <c r="AF56" s="190"/>
      <c r="AG56" s="191"/>
    </row>
    <row r="57" spans="1:33" s="120" customFormat="1" x14ac:dyDescent="0.3">
      <c r="A57" s="119"/>
      <c r="B57" s="37">
        <v>17</v>
      </c>
      <c r="C57" s="136">
        <v>46255</v>
      </c>
      <c r="D57" s="127" t="s">
        <v>59</v>
      </c>
      <c r="E57" s="131" t="s">
        <v>42</v>
      </c>
      <c r="F57" s="132"/>
      <c r="G57" s="126">
        <v>4</v>
      </c>
      <c r="H57" s="126">
        <v>4</v>
      </c>
      <c r="I57" s="126">
        <v>4</v>
      </c>
      <c r="J57" s="126">
        <v>4</v>
      </c>
      <c r="K57" s="126">
        <v>4</v>
      </c>
      <c r="L57" s="126">
        <v>4</v>
      </c>
      <c r="M57" s="126">
        <v>4</v>
      </c>
      <c r="N57" s="126">
        <v>4</v>
      </c>
      <c r="O57" s="126">
        <v>4</v>
      </c>
      <c r="P57" s="129">
        <v>100</v>
      </c>
      <c r="Q57" s="130" t="s">
        <v>92</v>
      </c>
      <c r="R57" s="189" t="s">
        <v>55</v>
      </c>
      <c r="S57" s="190"/>
      <c r="T57" s="190"/>
      <c r="U57" s="191"/>
      <c r="Z57" s="189" t="s">
        <v>55</v>
      </c>
      <c r="AA57" s="190"/>
      <c r="AB57" s="190"/>
      <c r="AC57" s="190"/>
      <c r="AD57" s="190"/>
      <c r="AE57" s="190"/>
      <c r="AF57" s="190"/>
      <c r="AG57" s="191"/>
    </row>
    <row r="58" spans="1:33" s="120" customFormat="1" x14ac:dyDescent="0.3">
      <c r="A58" s="119"/>
      <c r="B58" s="37">
        <v>18</v>
      </c>
      <c r="C58" s="136">
        <v>46258</v>
      </c>
      <c r="D58" s="127" t="s">
        <v>59</v>
      </c>
      <c r="E58" s="131" t="s">
        <v>42</v>
      </c>
      <c r="F58" s="132"/>
      <c r="G58" s="126">
        <v>4</v>
      </c>
      <c r="H58" s="126">
        <v>4</v>
      </c>
      <c r="I58" s="126">
        <v>4</v>
      </c>
      <c r="J58" s="126">
        <v>4</v>
      </c>
      <c r="K58" s="126">
        <v>4</v>
      </c>
      <c r="L58" s="126">
        <v>4</v>
      </c>
      <c r="M58" s="126">
        <v>4</v>
      </c>
      <c r="N58" s="126">
        <v>4</v>
      </c>
      <c r="O58" s="126">
        <v>4</v>
      </c>
      <c r="P58" s="129">
        <v>100</v>
      </c>
      <c r="Q58" s="130" t="s">
        <v>92</v>
      </c>
      <c r="R58" s="189" t="s">
        <v>55</v>
      </c>
      <c r="S58" s="190"/>
      <c r="T58" s="190"/>
      <c r="U58" s="191"/>
      <c r="Z58" s="189" t="s">
        <v>55</v>
      </c>
      <c r="AA58" s="190"/>
      <c r="AB58" s="190"/>
      <c r="AC58" s="190"/>
      <c r="AD58" s="190"/>
      <c r="AE58" s="190"/>
      <c r="AF58" s="190"/>
      <c r="AG58" s="191"/>
    </row>
    <row r="59" spans="1:33" s="120" customFormat="1" x14ac:dyDescent="0.3">
      <c r="A59" s="119"/>
      <c r="B59" s="37">
        <v>19</v>
      </c>
      <c r="C59" s="136">
        <v>46260</v>
      </c>
      <c r="D59" s="127" t="s">
        <v>59</v>
      </c>
      <c r="E59" s="131" t="s">
        <v>42</v>
      </c>
      <c r="F59" s="132"/>
      <c r="G59" s="126">
        <v>4</v>
      </c>
      <c r="H59" s="126">
        <v>4</v>
      </c>
      <c r="I59" s="126">
        <v>4</v>
      </c>
      <c r="J59" s="126">
        <v>4</v>
      </c>
      <c r="K59" s="126">
        <v>4</v>
      </c>
      <c r="L59" s="126">
        <v>4</v>
      </c>
      <c r="M59" s="126">
        <v>4</v>
      </c>
      <c r="N59" s="126">
        <v>4</v>
      </c>
      <c r="O59" s="126">
        <v>4</v>
      </c>
      <c r="P59" s="129">
        <v>100</v>
      </c>
      <c r="Q59" s="130" t="s">
        <v>92</v>
      </c>
      <c r="R59" s="189" t="s">
        <v>128</v>
      </c>
      <c r="S59" s="190"/>
      <c r="T59" s="190"/>
      <c r="U59" s="191"/>
      <c r="Z59" s="189" t="s">
        <v>55</v>
      </c>
      <c r="AA59" s="190"/>
      <c r="AB59" s="190"/>
      <c r="AC59" s="190"/>
      <c r="AD59" s="190"/>
      <c r="AE59" s="190"/>
      <c r="AF59" s="190"/>
      <c r="AG59" s="191"/>
    </row>
    <row r="60" spans="1:33" s="120" customFormat="1" x14ac:dyDescent="0.3">
      <c r="A60" s="119"/>
      <c r="B60" s="37">
        <v>20</v>
      </c>
      <c r="C60" s="136">
        <v>46261</v>
      </c>
      <c r="D60" s="127" t="s">
        <v>59</v>
      </c>
      <c r="E60" s="131" t="s">
        <v>42</v>
      </c>
      <c r="F60" s="132"/>
      <c r="G60" s="126">
        <v>4</v>
      </c>
      <c r="H60" s="126">
        <v>4</v>
      </c>
      <c r="I60" s="126">
        <v>4</v>
      </c>
      <c r="J60" s="126">
        <v>4</v>
      </c>
      <c r="K60" s="126">
        <v>4</v>
      </c>
      <c r="L60" s="126">
        <v>4</v>
      </c>
      <c r="M60" s="126">
        <v>4</v>
      </c>
      <c r="N60" s="126">
        <v>4</v>
      </c>
      <c r="O60" s="126">
        <v>4</v>
      </c>
      <c r="P60" s="129">
        <v>100</v>
      </c>
      <c r="Q60" s="130" t="s">
        <v>92</v>
      </c>
      <c r="R60" s="189" t="s">
        <v>55</v>
      </c>
      <c r="S60" s="190"/>
      <c r="T60" s="190"/>
      <c r="U60" s="191"/>
      <c r="Z60" s="189" t="s">
        <v>55</v>
      </c>
      <c r="AA60" s="190"/>
      <c r="AB60" s="190"/>
      <c r="AC60" s="190"/>
      <c r="AD60" s="190"/>
      <c r="AE60" s="190"/>
      <c r="AF60" s="190"/>
      <c r="AG60" s="191"/>
    </row>
    <row r="61" spans="1:33" s="120" customFormat="1" x14ac:dyDescent="0.3">
      <c r="A61" s="119"/>
      <c r="B61" s="37">
        <v>21</v>
      </c>
      <c r="C61" s="136">
        <v>46262</v>
      </c>
      <c r="D61" s="127" t="s">
        <v>59</v>
      </c>
      <c r="E61" s="131" t="s">
        <v>42</v>
      </c>
      <c r="F61" s="132"/>
      <c r="G61" s="126">
        <v>4</v>
      </c>
      <c r="H61" s="126">
        <v>4</v>
      </c>
      <c r="I61" s="126">
        <v>4</v>
      </c>
      <c r="J61" s="126">
        <v>4</v>
      </c>
      <c r="K61" s="126">
        <v>4</v>
      </c>
      <c r="L61" s="126">
        <v>4</v>
      </c>
      <c r="M61" s="126">
        <v>4</v>
      </c>
      <c r="N61" s="126">
        <v>4</v>
      </c>
      <c r="O61" s="126">
        <v>4</v>
      </c>
      <c r="P61" s="129">
        <v>100</v>
      </c>
      <c r="Q61" s="130" t="s">
        <v>92</v>
      </c>
      <c r="R61" s="189" t="s">
        <v>129</v>
      </c>
      <c r="S61" s="190"/>
      <c r="T61" s="190"/>
      <c r="U61" s="191"/>
      <c r="Z61" s="189" t="s">
        <v>95</v>
      </c>
      <c r="AA61" s="190"/>
      <c r="AB61" s="190"/>
      <c r="AC61" s="190"/>
      <c r="AD61" s="190"/>
      <c r="AE61" s="190"/>
      <c r="AF61" s="190"/>
      <c r="AG61" s="191"/>
    </row>
    <row r="62" spans="1:33" ht="22.8" customHeight="1" x14ac:dyDescent="0.3">
      <c r="B62" s="37" t="str">
        <f>IF(C62="","",SUBTOTAL(3,C$41:$C62))</f>
        <v/>
      </c>
      <c r="C62" s="44"/>
      <c r="D62" s="37"/>
      <c r="E62" s="42"/>
      <c r="F62" s="46"/>
      <c r="G62" s="37"/>
      <c r="H62" s="37"/>
      <c r="I62" s="37"/>
      <c r="J62" s="37"/>
      <c r="K62" s="37"/>
      <c r="L62" s="37"/>
      <c r="M62" s="37"/>
      <c r="N62" s="37"/>
      <c r="O62" s="37"/>
      <c r="P62" s="48"/>
      <c r="Q62" s="49"/>
      <c r="R62" s="183"/>
      <c r="S62" s="184"/>
      <c r="T62" s="184"/>
      <c r="U62" s="185"/>
    </row>
    <row r="63" spans="1:33" x14ac:dyDescent="0.3">
      <c r="B63" s="37" t="str">
        <f>IF(C63="","",SUBTOTAL(3,C$41:$C63))</f>
        <v/>
      </c>
      <c r="C63" s="44"/>
      <c r="D63" s="37"/>
      <c r="E63" s="42"/>
      <c r="F63" s="46"/>
      <c r="G63" s="37"/>
      <c r="H63" s="37"/>
      <c r="I63" s="37"/>
      <c r="J63" s="37"/>
      <c r="K63" s="37"/>
      <c r="L63" s="37"/>
      <c r="M63" s="37"/>
      <c r="N63" s="37"/>
      <c r="O63" s="37"/>
      <c r="P63" s="48"/>
      <c r="Q63" s="49"/>
      <c r="R63" s="183"/>
      <c r="S63" s="184"/>
      <c r="T63" s="184"/>
      <c r="U63" s="185"/>
    </row>
    <row r="64" spans="1:33" x14ac:dyDescent="0.3">
      <c r="B64" s="37" t="str">
        <f>IF(C64="","",SUBTOTAL(3,C$41:$C64))</f>
        <v/>
      </c>
      <c r="C64" s="44"/>
      <c r="D64" s="37"/>
      <c r="E64" s="42"/>
      <c r="F64" s="46"/>
      <c r="G64" s="37"/>
      <c r="H64" s="37"/>
      <c r="I64" s="37"/>
      <c r="J64" s="37"/>
      <c r="K64" s="37"/>
      <c r="L64" s="37"/>
      <c r="M64" s="37"/>
      <c r="N64" s="37"/>
      <c r="O64" s="37"/>
      <c r="P64" s="48"/>
      <c r="Q64" s="49"/>
      <c r="R64" s="183"/>
      <c r="S64" s="184"/>
      <c r="T64" s="184"/>
      <c r="U64" s="185"/>
    </row>
    <row r="65" spans="2:21" x14ac:dyDescent="0.3">
      <c r="B65" s="37" t="str">
        <f>IF(C65="","",SUBTOTAL(3,C$41:$C65))</f>
        <v/>
      </c>
      <c r="C65" s="44"/>
      <c r="D65" s="37"/>
      <c r="E65" s="42"/>
      <c r="F65" s="46"/>
      <c r="G65" s="37"/>
      <c r="H65" s="37"/>
      <c r="I65" s="37"/>
      <c r="J65" s="37"/>
      <c r="K65" s="37"/>
      <c r="L65" s="37"/>
      <c r="M65" s="37"/>
      <c r="N65" s="37"/>
      <c r="O65" s="37"/>
      <c r="P65" s="48"/>
      <c r="Q65" s="49"/>
      <c r="R65" s="183"/>
      <c r="S65" s="184"/>
      <c r="T65" s="184"/>
      <c r="U65" s="185"/>
    </row>
    <row r="66" spans="2:21" x14ac:dyDescent="0.3">
      <c r="B66" s="37" t="str">
        <f>IF(C66="","",SUBTOTAL(3,C$41:$C66))</f>
        <v/>
      </c>
      <c r="C66" s="44"/>
      <c r="D66" s="37"/>
      <c r="E66" s="42"/>
      <c r="F66" s="46"/>
      <c r="G66" s="37"/>
      <c r="H66" s="37"/>
      <c r="I66" s="37"/>
      <c r="J66" s="37"/>
      <c r="K66" s="37"/>
      <c r="L66" s="37"/>
      <c r="M66" s="37"/>
      <c r="N66" s="37"/>
      <c r="O66" s="37"/>
      <c r="P66" s="48"/>
      <c r="Q66" s="49"/>
      <c r="R66" s="183"/>
      <c r="S66" s="184"/>
      <c r="T66" s="184"/>
      <c r="U66" s="185"/>
    </row>
    <row r="67" spans="2:21" x14ac:dyDescent="0.3">
      <c r="B67" s="37" t="str">
        <f>IF(C67="","",SUBTOTAL(3,C$41:$C67))</f>
        <v/>
      </c>
      <c r="C67" s="44"/>
      <c r="D67" s="37"/>
      <c r="E67" s="42"/>
      <c r="F67" s="46"/>
      <c r="G67" s="37"/>
      <c r="H67" s="37"/>
      <c r="I67" s="37"/>
      <c r="J67" s="37"/>
      <c r="K67" s="37"/>
      <c r="L67" s="37"/>
      <c r="M67" s="37"/>
      <c r="N67" s="37"/>
      <c r="O67" s="37"/>
      <c r="P67" s="48"/>
      <c r="Q67" s="49"/>
      <c r="R67" s="183"/>
      <c r="S67" s="184"/>
      <c r="T67" s="184"/>
      <c r="U67" s="185"/>
    </row>
    <row r="68" spans="2:2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84</v>
      </c>
      <c r="H128" s="39">
        <f t="shared" si="0"/>
        <v>84</v>
      </c>
      <c r="I128" s="39">
        <f t="shared" si="0"/>
        <v>84</v>
      </c>
      <c r="J128" s="39">
        <f t="shared" si="0"/>
        <v>84</v>
      </c>
      <c r="K128" s="39">
        <f t="shared" si="0"/>
        <v>84</v>
      </c>
      <c r="L128" s="39">
        <f t="shared" si="0"/>
        <v>84</v>
      </c>
      <c r="M128" s="39">
        <f t="shared" si="0"/>
        <v>84</v>
      </c>
      <c r="N128" s="39">
        <f t="shared" si="0"/>
        <v>84</v>
      </c>
      <c r="O128" s="39">
        <f t="shared" si="0"/>
        <v>84</v>
      </c>
      <c r="P128" s="51">
        <f>SUM(G128:O128)</f>
        <v>756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Imunisasi atau Penyimpanan Vaksin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80</v>
      </c>
    </row>
    <row r="140" spans="2:21" s="1" customFormat="1" ht="13.2" x14ac:dyDescent="0.25">
      <c r="E140" s="21" t="s">
        <v>46</v>
      </c>
      <c r="P140" s="87" t="s">
        <v>81</v>
      </c>
    </row>
    <row r="141" spans="2:21" s="1" customFormat="1" ht="13.2" x14ac:dyDescent="0.25">
      <c r="E141" s="21" t="s">
        <v>47</v>
      </c>
    </row>
  </sheetData>
  <autoFilter ref="E40:E127" xr:uid="{A4597587-EAEF-4A3E-B16F-EADD0236537F}"/>
  <mergeCells count="99">
    <mergeCell ref="Z61:AG61"/>
    <mergeCell ref="Z56:AG56"/>
    <mergeCell ref="Z57:AG57"/>
    <mergeCell ref="Z58:AG58"/>
    <mergeCell ref="Z59:AG59"/>
    <mergeCell ref="Z60:AG60"/>
    <mergeCell ref="Z51:AG51"/>
    <mergeCell ref="Z52:AG52"/>
    <mergeCell ref="Z53:AG53"/>
    <mergeCell ref="Z54:AG54"/>
    <mergeCell ref="Z55:AG55"/>
    <mergeCell ref="Z46:AG46"/>
    <mergeCell ref="Z47:AG47"/>
    <mergeCell ref="Z48:AG48"/>
    <mergeCell ref="Z49:AG49"/>
    <mergeCell ref="Z50:AG50"/>
    <mergeCell ref="Z41:AG41"/>
    <mergeCell ref="Z42:AG42"/>
    <mergeCell ref="Z43:AG43"/>
    <mergeCell ref="Z44:AG44"/>
    <mergeCell ref="Z45:AG45"/>
    <mergeCell ref="R81:U81"/>
    <mergeCell ref="R82:U82"/>
    <mergeCell ref="R83:U83"/>
    <mergeCell ref="R84:U84"/>
    <mergeCell ref="R85:U85"/>
    <mergeCell ref="R76:U76"/>
    <mergeCell ref="R77:U77"/>
    <mergeCell ref="R78:U78"/>
    <mergeCell ref="R79:U79"/>
    <mergeCell ref="R80:U80"/>
    <mergeCell ref="R71:U71"/>
    <mergeCell ref="R72:U72"/>
    <mergeCell ref="R73:U73"/>
    <mergeCell ref="R74:U74"/>
    <mergeCell ref="R75:U75"/>
    <mergeCell ref="R66:U66"/>
    <mergeCell ref="R67:U67"/>
    <mergeCell ref="R68:U68"/>
    <mergeCell ref="R69:U69"/>
    <mergeCell ref="R70:U70"/>
    <mergeCell ref="R61:U61"/>
    <mergeCell ref="R62:U62"/>
    <mergeCell ref="R63:U63"/>
    <mergeCell ref="R64:U64"/>
    <mergeCell ref="R65:U65"/>
    <mergeCell ref="R56:U56"/>
    <mergeCell ref="R57:U57"/>
    <mergeCell ref="R58:U58"/>
    <mergeCell ref="R59:U59"/>
    <mergeCell ref="R60:U60"/>
    <mergeCell ref="R51:U51"/>
    <mergeCell ref="R52:U52"/>
    <mergeCell ref="R53:U53"/>
    <mergeCell ref="R54:U54"/>
    <mergeCell ref="R55:U55"/>
    <mergeCell ref="R46:U46"/>
    <mergeCell ref="R47:U47"/>
    <mergeCell ref="R48:U48"/>
    <mergeCell ref="R49:U49"/>
    <mergeCell ref="R50:U50"/>
    <mergeCell ref="R41:U41"/>
    <mergeCell ref="R42:U42"/>
    <mergeCell ref="R43:U43"/>
    <mergeCell ref="R44:U44"/>
    <mergeCell ref="R45:U45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25" right="0.25" top="0.5" bottom="0.25" header="0.3" footer="0.3"/>
  <pageSetup paperSize="205" scale="90" orientation="landscape" horizontalDpi="1200" verticalDpi="1200" r:id="rId1"/>
  <rowBreaks count="1" manualBreakCount="1">
    <brk id="35" min="1" max="20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AG141"/>
  <sheetViews>
    <sheetView showGridLines="0" workbookViewId="0">
      <selection activeCell="B50" sqref="B50:B52"/>
    </sheetView>
  </sheetViews>
  <sheetFormatPr defaultRowHeight="14.4" x14ac:dyDescent="0.3"/>
  <cols>
    <col min="1" max="1" width="2.88671875" style="1" customWidth="1"/>
    <col min="2" max="2" width="4.33203125" style="1" bestFit="1" customWidth="1"/>
    <col min="3" max="3" width="9" style="1" bestFit="1" customWidth="1"/>
    <col min="4" max="4" width="9.33203125" style="1" bestFit="1" customWidth="1"/>
    <col min="5" max="5" width="4.88671875" style="1" customWidth="1"/>
    <col min="6" max="6" width="31.5546875" style="1" customWidth="1"/>
    <col min="7" max="15" width="5.88671875" style="1" customWidth="1"/>
    <col min="16" max="16" width="7" style="1" customWidth="1"/>
    <col min="17" max="17" width="5.77734375" style="1" customWidth="1"/>
    <col min="18" max="18" width="10.33203125" style="5" bestFit="1" customWidth="1"/>
    <col min="19" max="19" width="8.6640625" style="1" bestFit="1" customWidth="1"/>
    <col min="20" max="20" width="15.77734375" style="5" customWidth="1"/>
    <col min="21" max="21" width="14" style="5" customWidth="1"/>
    <col min="22" max="16384" width="8.88671875" style="5"/>
  </cols>
  <sheetData>
    <row r="2" spans="1:23" ht="22.8" x14ac:dyDescent="0.3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3"/>
      <c r="S2" s="4"/>
      <c r="T2" s="3"/>
      <c r="U2" s="3"/>
      <c r="W2" s="74"/>
    </row>
    <row r="3" spans="1:23" x14ac:dyDescent="0.3">
      <c r="R3" s="1"/>
      <c r="W3" s="75"/>
    </row>
    <row r="4" spans="1:23" ht="17.399999999999999" x14ac:dyDescent="0.3">
      <c r="B4" s="9" t="str">
        <f>"REKAPITULASI HASIL SKM PUSKESMAS TRENGGALEK BULAN "&amp;UPPER(Home!C3)</f>
        <v>REKAPITULASI HASIL SKM PUSKESMAS TRENGGALEK BULAN SEPTEMBER 2026</v>
      </c>
      <c r="C4" s="5"/>
      <c r="D4" s="5"/>
      <c r="E4" s="5"/>
      <c r="F4" s="5"/>
      <c r="G4" s="5"/>
      <c r="H4" s="5"/>
      <c r="I4" s="5"/>
      <c r="J4" s="5"/>
      <c r="W4" s="76" t="str">
        <f>RIGHT(AB7,4)</f>
        <v/>
      </c>
    </row>
    <row r="5" spans="1:23" s="8" customFormat="1" ht="6.6" x14ac:dyDescent="0.15">
      <c r="A5" s="6"/>
      <c r="B5" s="7"/>
      <c r="K5" s="6"/>
      <c r="L5" s="6"/>
      <c r="M5" s="6"/>
      <c r="N5" s="6"/>
      <c r="O5" s="6"/>
      <c r="P5" s="6"/>
      <c r="Q5" s="6"/>
      <c r="S5" s="6"/>
      <c r="W5" s="77"/>
    </row>
    <row r="6" spans="1:23" ht="24" x14ac:dyDescent="0.3">
      <c r="K6" s="10"/>
      <c r="L6" s="198" t="s">
        <v>5</v>
      </c>
      <c r="M6" s="199"/>
      <c r="N6" s="199"/>
      <c r="O6" s="199"/>
      <c r="P6" s="199"/>
      <c r="Q6" s="200"/>
      <c r="R6" s="10" t="s">
        <v>69</v>
      </c>
      <c r="S6" s="10" t="s">
        <v>6</v>
      </c>
    </row>
    <row r="7" spans="1:23" ht="14.4" customHeight="1" x14ac:dyDescent="0.3">
      <c r="B7" s="67" t="s">
        <v>2</v>
      </c>
      <c r="C7" s="72"/>
      <c r="D7" s="72"/>
      <c r="E7" s="71" t="s">
        <v>10</v>
      </c>
      <c r="F7" s="70" t="str">
        <f>Home!C22</f>
        <v>Ruang SIP</v>
      </c>
      <c r="G7" s="64"/>
      <c r="H7" s="64"/>
      <c r="I7" s="64"/>
      <c r="J7" s="5"/>
      <c r="K7" s="194" t="s">
        <v>8</v>
      </c>
      <c r="L7" s="195" t="s">
        <v>9</v>
      </c>
      <c r="M7" s="195"/>
      <c r="N7" s="195"/>
      <c r="O7" s="195"/>
      <c r="P7" s="195"/>
      <c r="Q7" s="195"/>
      <c r="R7" s="196">
        <f>G128</f>
        <v>48</v>
      </c>
      <c r="S7" s="196" t="str">
        <f>G129&amp;" %"</f>
        <v>100 %</v>
      </c>
    </row>
    <row r="8" spans="1:23" x14ac:dyDescent="0.3">
      <c r="B8" s="67" t="s">
        <v>68</v>
      </c>
      <c r="C8" s="72"/>
      <c r="D8" s="72"/>
      <c r="E8" s="71" t="s">
        <v>10</v>
      </c>
      <c r="F8" s="68">
        <f>Home!AE22</f>
        <v>5</v>
      </c>
      <c r="G8" s="64"/>
      <c r="H8" s="64"/>
      <c r="I8" s="64"/>
      <c r="J8" s="5"/>
      <c r="K8" s="194"/>
      <c r="L8" s="195"/>
      <c r="M8" s="195"/>
      <c r="N8" s="195"/>
      <c r="O8" s="195"/>
      <c r="P8" s="195"/>
      <c r="Q8" s="195"/>
      <c r="R8" s="196"/>
      <c r="S8" s="196"/>
    </row>
    <row r="9" spans="1:23" x14ac:dyDescent="0.3">
      <c r="B9" s="67" t="s">
        <v>3</v>
      </c>
      <c r="C9" s="72"/>
      <c r="D9" s="72"/>
      <c r="E9" s="71"/>
      <c r="F9" s="68"/>
      <c r="G9" s="64"/>
      <c r="H9" s="64"/>
      <c r="I9" s="64"/>
      <c r="J9" s="5"/>
      <c r="K9" s="11" t="s">
        <v>13</v>
      </c>
      <c r="L9" s="193" t="s">
        <v>14</v>
      </c>
      <c r="M9" s="193"/>
      <c r="N9" s="193"/>
      <c r="O9" s="193"/>
      <c r="P9" s="193"/>
      <c r="Q9" s="193"/>
      <c r="R9" s="12">
        <f>H128</f>
        <v>48</v>
      </c>
      <c r="S9" s="12" t="str">
        <f>H129&amp;" %"</f>
        <v>100 %</v>
      </c>
    </row>
    <row r="10" spans="1:23" ht="14.4" customHeight="1" x14ac:dyDescent="0.3">
      <c r="B10" s="67"/>
      <c r="C10" s="72"/>
      <c r="D10" s="67" t="s">
        <v>66</v>
      </c>
      <c r="E10" s="71" t="s">
        <v>10</v>
      </c>
      <c r="F10" s="68">
        <f>Home!AC22</f>
        <v>7</v>
      </c>
      <c r="G10" s="64"/>
      <c r="H10" s="64"/>
      <c r="I10" s="64"/>
      <c r="J10" s="5"/>
      <c r="K10" s="194" t="s">
        <v>16</v>
      </c>
      <c r="L10" s="195" t="s">
        <v>17</v>
      </c>
      <c r="M10" s="195"/>
      <c r="N10" s="195"/>
      <c r="O10" s="195"/>
      <c r="P10" s="195"/>
      <c r="Q10" s="195"/>
      <c r="R10" s="196">
        <f>I128</f>
        <v>48</v>
      </c>
      <c r="S10" s="196" t="str">
        <f>I129&amp;" %"</f>
        <v>100 %</v>
      </c>
    </row>
    <row r="11" spans="1:23" x14ac:dyDescent="0.3">
      <c r="B11" s="67"/>
      <c r="C11" s="72"/>
      <c r="D11" s="67" t="s">
        <v>67</v>
      </c>
      <c r="E11" s="71" t="s">
        <v>10</v>
      </c>
      <c r="F11" s="68">
        <f>Home!AD22</f>
        <v>5</v>
      </c>
      <c r="G11" s="64"/>
      <c r="H11" s="64"/>
      <c r="I11" s="64"/>
      <c r="J11" s="5"/>
      <c r="K11" s="194"/>
      <c r="L11" s="195"/>
      <c r="M11" s="195"/>
      <c r="N11" s="195"/>
      <c r="O11" s="195"/>
      <c r="P11" s="195"/>
      <c r="Q11" s="195"/>
      <c r="R11" s="196"/>
      <c r="S11" s="196"/>
    </row>
    <row r="12" spans="1:23" x14ac:dyDescent="0.3">
      <c r="B12" s="67" t="s">
        <v>70</v>
      </c>
      <c r="C12" s="72"/>
      <c r="D12" s="72"/>
      <c r="E12" s="71" t="s">
        <v>10</v>
      </c>
      <c r="F12" s="85" t="str">
        <f>SUM(F10:F11)&amp;" ("&amp;ROUND((F10+F11)/F8*100,2)&amp;" %"&amp;")"</f>
        <v>12 (240 %)</v>
      </c>
      <c r="G12" s="64"/>
      <c r="H12" s="64"/>
      <c r="I12" s="64"/>
      <c r="J12" s="5"/>
      <c r="K12" s="11" t="s">
        <v>20</v>
      </c>
      <c r="L12" s="193" t="s">
        <v>21</v>
      </c>
      <c r="M12" s="193"/>
      <c r="N12" s="193"/>
      <c r="O12" s="193"/>
      <c r="P12" s="193"/>
      <c r="Q12" s="193"/>
      <c r="R12" s="12">
        <f>J128</f>
        <v>48</v>
      </c>
      <c r="S12" s="12" t="str">
        <f>J129&amp;" %"</f>
        <v>100 %</v>
      </c>
    </row>
    <row r="13" spans="1:23" ht="14.4" customHeight="1" x14ac:dyDescent="0.3">
      <c r="B13" s="67" t="s">
        <v>4</v>
      </c>
      <c r="C13" s="72"/>
      <c r="D13" s="72"/>
      <c r="E13" s="71" t="s">
        <v>10</v>
      </c>
      <c r="F13" s="65">
        <f>R23</f>
        <v>432</v>
      </c>
      <c r="G13" s="64"/>
      <c r="H13" s="64"/>
      <c r="I13" s="64"/>
      <c r="J13" s="5"/>
      <c r="K13" s="194" t="s">
        <v>23</v>
      </c>
      <c r="L13" s="195" t="s">
        <v>24</v>
      </c>
      <c r="M13" s="195"/>
      <c r="N13" s="195"/>
      <c r="O13" s="195"/>
      <c r="P13" s="195"/>
      <c r="Q13" s="195"/>
      <c r="R13" s="196">
        <f>K128</f>
        <v>48</v>
      </c>
      <c r="S13" s="196" t="str">
        <f>K129&amp;" %"</f>
        <v>100 %</v>
      </c>
    </row>
    <row r="14" spans="1:23" x14ac:dyDescent="0.3">
      <c r="B14" s="69" t="s">
        <v>137</v>
      </c>
      <c r="C14" s="73"/>
      <c r="D14" s="73"/>
      <c r="E14" s="71" t="s">
        <v>10</v>
      </c>
      <c r="F14" s="66" t="s">
        <v>71</v>
      </c>
      <c r="G14" s="64"/>
      <c r="H14" s="64"/>
      <c r="I14" s="64"/>
      <c r="J14" s="5"/>
      <c r="K14" s="194"/>
      <c r="L14" s="195"/>
      <c r="M14" s="195"/>
      <c r="N14" s="195"/>
      <c r="O14" s="195"/>
      <c r="P14" s="195"/>
      <c r="Q14" s="195"/>
      <c r="R14" s="196"/>
      <c r="S14" s="196"/>
    </row>
    <row r="15" spans="1:23" x14ac:dyDescent="0.3">
      <c r="B15" s="69" t="s">
        <v>138</v>
      </c>
      <c r="C15" s="73"/>
      <c r="D15" s="73"/>
      <c r="E15" s="71" t="s">
        <v>10</v>
      </c>
      <c r="F15" s="66">
        <f>Home!I22</f>
        <v>100</v>
      </c>
      <c r="G15" s="64"/>
      <c r="H15" s="64"/>
      <c r="I15" s="64"/>
      <c r="J15" s="5"/>
      <c r="K15" s="194"/>
      <c r="L15" s="195"/>
      <c r="M15" s="195"/>
      <c r="N15" s="195"/>
      <c r="O15" s="195"/>
      <c r="P15" s="195"/>
      <c r="Q15" s="195"/>
      <c r="R15" s="196"/>
      <c r="S15" s="196"/>
    </row>
    <row r="16" spans="1:23" ht="14.4" customHeight="1" x14ac:dyDescent="0.3">
      <c r="B16" s="62"/>
      <c r="C16" s="62"/>
      <c r="D16" s="62"/>
      <c r="E16" s="62"/>
      <c r="F16" s="63"/>
      <c r="G16" s="64"/>
      <c r="H16" s="64"/>
      <c r="I16" s="64"/>
      <c r="J16" s="5"/>
      <c r="K16" s="194" t="s">
        <v>28</v>
      </c>
      <c r="L16" s="195" t="s">
        <v>29</v>
      </c>
      <c r="M16" s="195"/>
      <c r="N16" s="195"/>
      <c r="O16" s="195"/>
      <c r="P16" s="195"/>
      <c r="Q16" s="195"/>
      <c r="R16" s="196">
        <f>L128</f>
        <v>48</v>
      </c>
      <c r="S16" s="196" t="str">
        <f>L129&amp;" %"</f>
        <v>100 %</v>
      </c>
    </row>
    <row r="17" spans="1:19" x14ac:dyDescent="0.3">
      <c r="B17" s="62"/>
      <c r="C17" s="62"/>
      <c r="D17" s="62"/>
      <c r="E17" s="62"/>
      <c r="F17" s="63"/>
      <c r="G17" s="64"/>
      <c r="H17" s="64"/>
      <c r="I17" s="64"/>
      <c r="J17" s="5"/>
      <c r="K17" s="194"/>
      <c r="L17" s="195"/>
      <c r="M17" s="195"/>
      <c r="N17" s="195"/>
      <c r="O17" s="195"/>
      <c r="P17" s="195"/>
      <c r="Q17" s="195"/>
      <c r="R17" s="196"/>
      <c r="S17" s="196"/>
    </row>
    <row r="18" spans="1:19" x14ac:dyDescent="0.3">
      <c r="B18" s="62"/>
      <c r="C18" s="62"/>
      <c r="D18" s="62"/>
      <c r="E18" s="62"/>
      <c r="F18" s="63"/>
      <c r="G18" s="64"/>
      <c r="H18" s="64"/>
      <c r="I18" s="64"/>
      <c r="J18" s="5"/>
      <c r="K18" s="11" t="s">
        <v>32</v>
      </c>
      <c r="L18" s="193" t="s">
        <v>33</v>
      </c>
      <c r="M18" s="193"/>
      <c r="N18" s="193"/>
      <c r="O18" s="193"/>
      <c r="P18" s="193"/>
      <c r="Q18" s="193"/>
      <c r="R18" s="12">
        <f>M128</f>
        <v>48</v>
      </c>
      <c r="S18" s="12" t="str">
        <f>M129&amp;" %"</f>
        <v>100 %</v>
      </c>
    </row>
    <row r="19" spans="1:19" ht="14.4" customHeight="1" x14ac:dyDescent="0.3">
      <c r="B19" s="62"/>
      <c r="C19" s="62"/>
      <c r="D19" s="62"/>
      <c r="E19" s="62"/>
      <c r="F19" s="63"/>
      <c r="G19" s="64"/>
      <c r="H19" s="64"/>
      <c r="I19" s="64"/>
      <c r="J19" s="5"/>
      <c r="K19" s="194" t="s">
        <v>35</v>
      </c>
      <c r="L19" s="195" t="s">
        <v>36</v>
      </c>
      <c r="M19" s="195"/>
      <c r="N19" s="195"/>
      <c r="O19" s="195"/>
      <c r="P19" s="195"/>
      <c r="Q19" s="195"/>
      <c r="R19" s="196">
        <f>N128</f>
        <v>48</v>
      </c>
      <c r="S19" s="196" t="str">
        <f>N129&amp;" %"</f>
        <v>100 %</v>
      </c>
    </row>
    <row r="20" spans="1:19" x14ac:dyDescent="0.3">
      <c r="B20" s="62"/>
      <c r="C20" s="62"/>
      <c r="D20" s="62"/>
      <c r="E20" s="62"/>
      <c r="F20" s="63"/>
      <c r="G20" s="64"/>
      <c r="H20" s="64"/>
      <c r="I20" s="64"/>
      <c r="J20" s="5"/>
      <c r="K20" s="194"/>
      <c r="L20" s="195"/>
      <c r="M20" s="195"/>
      <c r="N20" s="195"/>
      <c r="O20" s="195"/>
      <c r="P20" s="195"/>
      <c r="Q20" s="195"/>
      <c r="R20" s="196"/>
      <c r="S20" s="196"/>
    </row>
    <row r="21" spans="1:19" ht="14.4" customHeight="1" x14ac:dyDescent="0.3">
      <c r="B21" s="62"/>
      <c r="C21" s="62"/>
      <c r="D21" s="62"/>
      <c r="E21" s="62"/>
      <c r="F21" s="63"/>
      <c r="G21" s="64"/>
      <c r="H21" s="64"/>
      <c r="I21" s="64"/>
      <c r="J21" s="5"/>
      <c r="K21" s="194" t="s">
        <v>39</v>
      </c>
      <c r="L21" s="195" t="s">
        <v>40</v>
      </c>
      <c r="M21" s="195"/>
      <c r="N21" s="195"/>
      <c r="O21" s="195"/>
      <c r="P21" s="195"/>
      <c r="Q21" s="195"/>
      <c r="R21" s="196">
        <f>O128</f>
        <v>48</v>
      </c>
      <c r="S21" s="196" t="str">
        <f>O129&amp;" %"</f>
        <v>100 %</v>
      </c>
    </row>
    <row r="22" spans="1:19" x14ac:dyDescent="0.3">
      <c r="B22" s="62"/>
      <c r="C22" s="62"/>
      <c r="D22" s="62"/>
      <c r="E22" s="62"/>
      <c r="F22" s="63"/>
      <c r="G22" s="64"/>
      <c r="H22" s="64"/>
      <c r="I22" s="64"/>
      <c r="J22" s="5"/>
      <c r="K22" s="194"/>
      <c r="L22" s="195"/>
      <c r="M22" s="195"/>
      <c r="N22" s="195"/>
      <c r="O22" s="195"/>
      <c r="P22" s="195"/>
      <c r="Q22" s="195"/>
      <c r="R22" s="196"/>
      <c r="S22" s="196"/>
    </row>
    <row r="23" spans="1:19" x14ac:dyDescent="0.3">
      <c r="B23" s="62"/>
      <c r="C23" s="62"/>
      <c r="D23" s="62"/>
      <c r="E23" s="62"/>
      <c r="F23" s="63"/>
      <c r="G23" s="64"/>
      <c r="H23" s="64"/>
      <c r="I23" s="64"/>
      <c r="J23" s="5"/>
      <c r="K23" s="194"/>
      <c r="L23" s="195"/>
      <c r="M23" s="195"/>
      <c r="N23" s="195"/>
      <c r="O23" s="195"/>
      <c r="P23" s="195"/>
      <c r="Q23" s="195"/>
      <c r="R23" s="197">
        <f>P128</f>
        <v>432</v>
      </c>
      <c r="S23" s="197" t="str">
        <f>P129&amp;" %"</f>
        <v>100 %</v>
      </c>
    </row>
    <row r="24" spans="1:19" x14ac:dyDescent="0.3">
      <c r="B24" s="62"/>
      <c r="C24" s="62"/>
      <c r="D24" s="62"/>
      <c r="E24" s="62"/>
      <c r="F24" s="63"/>
      <c r="G24" s="64"/>
      <c r="H24" s="64"/>
      <c r="I24" s="64"/>
      <c r="J24" s="5"/>
      <c r="K24" s="194"/>
      <c r="L24" s="195"/>
      <c r="M24" s="195"/>
      <c r="N24" s="195"/>
      <c r="O24" s="195"/>
      <c r="P24" s="195"/>
      <c r="Q24" s="195"/>
      <c r="R24" s="197"/>
      <c r="S24" s="197"/>
    </row>
    <row r="25" spans="1:19" s="15" customFormat="1" ht="13.8" x14ac:dyDescent="0.3">
      <c r="A25" s="1"/>
      <c r="B25" s="14"/>
      <c r="K25" s="1"/>
      <c r="L25" s="1"/>
      <c r="M25" s="1"/>
      <c r="N25" s="1"/>
      <c r="O25" s="1"/>
      <c r="P25" s="1"/>
      <c r="Q25" s="1"/>
      <c r="S25" s="1"/>
    </row>
    <row r="26" spans="1:19" s="1" customFormat="1" ht="13.2" x14ac:dyDescent="0.25">
      <c r="P26" s="16" t="str">
        <f>Home!$F$25</f>
        <v>Trenggalek, 30 September 2026</v>
      </c>
    </row>
    <row r="27" spans="1:19" s="1" customFormat="1" ht="13.2" x14ac:dyDescent="0.25">
      <c r="E27" s="17" t="s">
        <v>44</v>
      </c>
      <c r="P27" s="16" t="s">
        <v>101</v>
      </c>
    </row>
    <row r="28" spans="1:19" s="1" customFormat="1" ht="13.2" x14ac:dyDescent="0.25">
      <c r="E28" s="18"/>
      <c r="P28" s="16" t="str">
        <f>F7</f>
        <v>Ruang SIP</v>
      </c>
    </row>
    <row r="29" spans="1:19" s="1" customFormat="1" ht="13.2" x14ac:dyDescent="0.25">
      <c r="E29" s="18"/>
      <c r="P29" s="16"/>
    </row>
    <row r="30" spans="1:19" s="1" customFormat="1" ht="13.2" x14ac:dyDescent="0.25">
      <c r="E30" s="18"/>
      <c r="P30" s="16"/>
    </row>
    <row r="31" spans="1:19" s="1" customFormat="1" ht="13.2" x14ac:dyDescent="0.25">
      <c r="E31" s="18"/>
      <c r="P31" s="16"/>
    </row>
    <row r="32" spans="1:19" s="1" customFormat="1" ht="13.2" x14ac:dyDescent="0.25">
      <c r="E32" s="19" t="s">
        <v>45</v>
      </c>
      <c r="P32" s="20" t="s">
        <v>73</v>
      </c>
    </row>
    <row r="33" spans="1:33" s="1" customFormat="1" ht="13.2" x14ac:dyDescent="0.25">
      <c r="E33" s="21" t="s">
        <v>46</v>
      </c>
      <c r="P33" s="16" t="s">
        <v>74</v>
      </c>
    </row>
    <row r="34" spans="1:33" s="1" customFormat="1" ht="13.2" x14ac:dyDescent="0.25">
      <c r="E34" s="21" t="s">
        <v>47</v>
      </c>
    </row>
    <row r="35" spans="1:33" s="15" customFormat="1" ht="13.8" x14ac:dyDescent="0.3">
      <c r="A35" s="1"/>
      <c r="B35" s="14"/>
      <c r="K35" s="1"/>
      <c r="L35" s="1"/>
      <c r="M35" s="1"/>
      <c r="N35" s="1"/>
      <c r="O35" s="1"/>
      <c r="P35" s="1"/>
      <c r="Q35" s="1"/>
      <c r="S35" s="1"/>
    </row>
    <row r="36" spans="1:33" s="15" customFormat="1" ht="13.8" x14ac:dyDescent="0.3">
      <c r="A36" s="1"/>
      <c r="B36" s="14"/>
      <c r="K36" s="1"/>
      <c r="L36" s="1"/>
      <c r="M36" s="1"/>
      <c r="N36" s="1"/>
      <c r="O36" s="1"/>
      <c r="P36" s="1"/>
      <c r="Q36" s="1"/>
      <c r="S36" s="1"/>
    </row>
    <row r="37" spans="1:33" ht="17.399999999999999" x14ac:dyDescent="0.3">
      <c r="B37" s="9" t="s">
        <v>48</v>
      </c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33" s="8" customFormat="1" ht="6.6" x14ac:dyDescent="0.15">
      <c r="A38" s="6"/>
      <c r="B38" s="7"/>
      <c r="K38" s="6"/>
      <c r="L38" s="6"/>
      <c r="M38" s="6"/>
      <c r="N38" s="6"/>
      <c r="O38" s="6"/>
      <c r="P38" s="6"/>
      <c r="Q38" s="6"/>
      <c r="S38" s="6"/>
    </row>
    <row r="39" spans="1:33" x14ac:dyDescent="0.3">
      <c r="B39" s="22" t="s">
        <v>49</v>
      </c>
      <c r="C39" s="78" t="s">
        <v>50</v>
      </c>
      <c r="D39" s="22" t="s">
        <v>51</v>
      </c>
      <c r="E39" s="24" t="s">
        <v>52</v>
      </c>
      <c r="F39" s="25"/>
      <c r="G39" s="26" t="s">
        <v>8</v>
      </c>
      <c r="H39" s="26" t="s">
        <v>13</v>
      </c>
      <c r="I39" s="26" t="s">
        <v>16</v>
      </c>
      <c r="J39" s="26" t="s">
        <v>20</v>
      </c>
      <c r="K39" s="26" t="s">
        <v>23</v>
      </c>
      <c r="L39" s="26" t="s">
        <v>28</v>
      </c>
      <c r="M39" s="26" t="s">
        <v>32</v>
      </c>
      <c r="N39" s="26" t="s">
        <v>35</v>
      </c>
      <c r="O39" s="26" t="s">
        <v>39</v>
      </c>
      <c r="P39" s="27" t="s">
        <v>53</v>
      </c>
      <c r="Q39" s="28"/>
      <c r="R39" s="192" t="s">
        <v>54</v>
      </c>
      <c r="S39" s="192"/>
      <c r="T39" s="192"/>
      <c r="U39" s="192"/>
    </row>
    <row r="40" spans="1:33" x14ac:dyDescent="0.3">
      <c r="B40" s="29">
        <v>1</v>
      </c>
      <c r="C40" s="169">
        <v>2</v>
      </c>
      <c r="D40" s="169">
        <v>3</v>
      </c>
      <c r="E40" s="170">
        <v>4</v>
      </c>
      <c r="F40" s="171"/>
      <c r="G40" s="169">
        <v>5</v>
      </c>
      <c r="H40" s="169">
        <v>6</v>
      </c>
      <c r="I40" s="169">
        <v>7</v>
      </c>
      <c r="J40" s="169">
        <v>8</v>
      </c>
      <c r="K40" s="169">
        <v>9</v>
      </c>
      <c r="L40" s="169">
        <v>10</v>
      </c>
      <c r="M40" s="169">
        <v>11</v>
      </c>
      <c r="N40" s="169">
        <v>12</v>
      </c>
      <c r="O40" s="169">
        <v>13</v>
      </c>
      <c r="P40" s="172">
        <v>14</v>
      </c>
      <c r="Q40" s="173"/>
      <c r="R40" s="172">
        <v>15</v>
      </c>
      <c r="S40" s="174"/>
      <c r="T40" s="175"/>
      <c r="U40" s="175"/>
    </row>
    <row r="41" spans="1:33" s="120" customFormat="1" x14ac:dyDescent="0.3">
      <c r="A41" s="119"/>
      <c r="B41" s="37">
        <v>1</v>
      </c>
      <c r="C41" s="180">
        <v>46266</v>
      </c>
      <c r="D41" s="176" t="s">
        <v>59</v>
      </c>
      <c r="E41" s="177" t="s">
        <v>43</v>
      </c>
      <c r="F41" s="128"/>
      <c r="G41" s="126">
        <v>4</v>
      </c>
      <c r="H41" s="126">
        <v>4</v>
      </c>
      <c r="I41" s="126">
        <v>4</v>
      </c>
      <c r="J41" s="126">
        <v>4</v>
      </c>
      <c r="K41" s="126">
        <v>4</v>
      </c>
      <c r="L41" s="126">
        <v>4</v>
      </c>
      <c r="M41" s="126">
        <v>4</v>
      </c>
      <c r="N41" s="126">
        <v>4</v>
      </c>
      <c r="O41" s="126">
        <v>4</v>
      </c>
      <c r="P41" s="129">
        <v>100</v>
      </c>
      <c r="Q41" s="130" t="s">
        <v>139</v>
      </c>
      <c r="R41" s="189" t="s">
        <v>55</v>
      </c>
      <c r="S41" s="190"/>
      <c r="T41" s="190"/>
      <c r="U41" s="191"/>
      <c r="Z41" s="189" t="s">
        <v>55</v>
      </c>
      <c r="AA41" s="190"/>
      <c r="AB41" s="190"/>
      <c r="AC41" s="190"/>
      <c r="AD41" s="190"/>
      <c r="AE41" s="190"/>
      <c r="AF41" s="190"/>
      <c r="AG41" s="191"/>
    </row>
    <row r="42" spans="1:33" s="120" customFormat="1" x14ac:dyDescent="0.3">
      <c r="A42" s="119"/>
      <c r="B42" s="37">
        <v>2</v>
      </c>
      <c r="C42" s="180">
        <v>46266</v>
      </c>
      <c r="D42" s="176" t="s">
        <v>59</v>
      </c>
      <c r="E42" s="178" t="s">
        <v>43</v>
      </c>
      <c r="F42" s="132"/>
      <c r="G42" s="126">
        <v>4</v>
      </c>
      <c r="H42" s="126">
        <v>4</v>
      </c>
      <c r="I42" s="126">
        <v>4</v>
      </c>
      <c r="J42" s="126">
        <v>4</v>
      </c>
      <c r="K42" s="126">
        <v>4</v>
      </c>
      <c r="L42" s="126">
        <v>4</v>
      </c>
      <c r="M42" s="126">
        <v>4</v>
      </c>
      <c r="N42" s="126">
        <v>4</v>
      </c>
      <c r="O42" s="126">
        <v>4</v>
      </c>
      <c r="P42" s="129">
        <v>100</v>
      </c>
      <c r="Q42" s="130" t="s">
        <v>139</v>
      </c>
      <c r="R42" s="189" t="s">
        <v>55</v>
      </c>
      <c r="S42" s="190"/>
      <c r="T42" s="190"/>
      <c r="U42" s="191"/>
      <c r="Z42" s="189" t="s">
        <v>55</v>
      </c>
      <c r="AA42" s="190"/>
      <c r="AB42" s="190"/>
      <c r="AC42" s="190"/>
      <c r="AD42" s="190"/>
      <c r="AE42" s="190"/>
      <c r="AF42" s="190"/>
      <c r="AG42" s="191"/>
    </row>
    <row r="43" spans="1:33" s="120" customFormat="1" x14ac:dyDescent="0.3">
      <c r="A43" s="119"/>
      <c r="B43" s="37">
        <v>3</v>
      </c>
      <c r="C43" s="180">
        <v>46268</v>
      </c>
      <c r="D43" s="176" t="s">
        <v>59</v>
      </c>
      <c r="E43" s="178" t="s">
        <v>43</v>
      </c>
      <c r="F43" s="132"/>
      <c r="G43" s="126">
        <v>4</v>
      </c>
      <c r="H43" s="126">
        <v>4</v>
      </c>
      <c r="I43" s="126">
        <v>4</v>
      </c>
      <c r="J43" s="126">
        <v>4</v>
      </c>
      <c r="K43" s="126">
        <v>4</v>
      </c>
      <c r="L43" s="126">
        <v>4</v>
      </c>
      <c r="M43" s="126">
        <v>4</v>
      </c>
      <c r="N43" s="126">
        <v>4</v>
      </c>
      <c r="O43" s="126">
        <v>4</v>
      </c>
      <c r="P43" s="129">
        <v>100</v>
      </c>
      <c r="Q43" s="130" t="s">
        <v>139</v>
      </c>
      <c r="R43" s="189" t="s">
        <v>55</v>
      </c>
      <c r="S43" s="190"/>
      <c r="T43" s="190"/>
      <c r="U43" s="191"/>
      <c r="Z43" s="189" t="s">
        <v>55</v>
      </c>
      <c r="AA43" s="190"/>
      <c r="AB43" s="190"/>
      <c r="AC43" s="190"/>
      <c r="AD43" s="190"/>
      <c r="AE43" s="190"/>
      <c r="AF43" s="190"/>
      <c r="AG43" s="191"/>
    </row>
    <row r="44" spans="1:33" s="120" customFormat="1" x14ac:dyDescent="0.3">
      <c r="A44" s="119"/>
      <c r="B44" s="37">
        <v>4</v>
      </c>
      <c r="C44" s="180">
        <v>46268</v>
      </c>
      <c r="D44" s="176" t="s">
        <v>59</v>
      </c>
      <c r="E44" s="178" t="s">
        <v>43</v>
      </c>
      <c r="F44" s="132"/>
      <c r="G44" s="126">
        <v>4</v>
      </c>
      <c r="H44" s="126">
        <v>4</v>
      </c>
      <c r="I44" s="126">
        <v>4</v>
      </c>
      <c r="J44" s="126">
        <v>4</v>
      </c>
      <c r="K44" s="126">
        <v>4</v>
      </c>
      <c r="L44" s="126">
        <v>4</v>
      </c>
      <c r="M44" s="126">
        <v>4</v>
      </c>
      <c r="N44" s="126">
        <v>4</v>
      </c>
      <c r="O44" s="126">
        <v>4</v>
      </c>
      <c r="P44" s="129">
        <v>100</v>
      </c>
      <c r="Q44" s="130" t="s">
        <v>139</v>
      </c>
      <c r="R44" s="189" t="s">
        <v>55</v>
      </c>
      <c r="S44" s="190"/>
      <c r="T44" s="190"/>
      <c r="U44" s="191"/>
      <c r="Z44" s="189" t="s">
        <v>55</v>
      </c>
      <c r="AA44" s="190"/>
      <c r="AB44" s="190"/>
      <c r="AC44" s="190"/>
      <c r="AD44" s="190"/>
      <c r="AE44" s="190"/>
      <c r="AF44" s="190"/>
      <c r="AG44" s="191"/>
    </row>
    <row r="45" spans="1:33" s="120" customFormat="1" x14ac:dyDescent="0.3">
      <c r="A45" s="119"/>
      <c r="B45" s="37">
        <v>5</v>
      </c>
      <c r="C45" s="180">
        <v>46274</v>
      </c>
      <c r="D45" s="176" t="s">
        <v>59</v>
      </c>
      <c r="E45" s="178" t="s">
        <v>43</v>
      </c>
      <c r="F45" s="132"/>
      <c r="G45" s="126">
        <v>4</v>
      </c>
      <c r="H45" s="126">
        <v>4</v>
      </c>
      <c r="I45" s="126">
        <v>4</v>
      </c>
      <c r="J45" s="126">
        <v>4</v>
      </c>
      <c r="K45" s="126">
        <v>4</v>
      </c>
      <c r="L45" s="126">
        <v>4</v>
      </c>
      <c r="M45" s="126">
        <v>4</v>
      </c>
      <c r="N45" s="126">
        <v>4</v>
      </c>
      <c r="O45" s="126">
        <v>4</v>
      </c>
      <c r="P45" s="129">
        <v>100</v>
      </c>
      <c r="Q45" s="130" t="s">
        <v>139</v>
      </c>
      <c r="R45" s="189" t="s">
        <v>55</v>
      </c>
      <c r="S45" s="190"/>
      <c r="T45" s="190"/>
      <c r="U45" s="191"/>
      <c r="Z45" s="189" t="s">
        <v>55</v>
      </c>
      <c r="AA45" s="190"/>
      <c r="AB45" s="190"/>
      <c r="AC45" s="190"/>
      <c r="AD45" s="190"/>
      <c r="AE45" s="190"/>
      <c r="AF45" s="190"/>
      <c r="AG45" s="191"/>
    </row>
    <row r="46" spans="1:33" s="120" customFormat="1" x14ac:dyDescent="0.3">
      <c r="A46" s="119"/>
      <c r="B46" s="37">
        <v>6</v>
      </c>
      <c r="C46" s="180">
        <v>46274</v>
      </c>
      <c r="D46" s="176" t="s">
        <v>59</v>
      </c>
      <c r="E46" s="178" t="s">
        <v>43</v>
      </c>
      <c r="F46" s="132"/>
      <c r="G46" s="126">
        <v>4</v>
      </c>
      <c r="H46" s="126">
        <v>4</v>
      </c>
      <c r="I46" s="126">
        <v>4</v>
      </c>
      <c r="J46" s="126">
        <v>4</v>
      </c>
      <c r="K46" s="126">
        <v>4</v>
      </c>
      <c r="L46" s="126">
        <v>4</v>
      </c>
      <c r="M46" s="126">
        <v>4</v>
      </c>
      <c r="N46" s="126">
        <v>4</v>
      </c>
      <c r="O46" s="126">
        <v>4</v>
      </c>
      <c r="P46" s="129">
        <v>100</v>
      </c>
      <c r="Q46" s="130" t="s">
        <v>139</v>
      </c>
      <c r="R46" s="189" t="s">
        <v>55</v>
      </c>
      <c r="S46" s="190"/>
      <c r="T46" s="190"/>
      <c r="U46" s="191"/>
      <c r="Z46" s="189" t="s">
        <v>121</v>
      </c>
      <c r="AA46" s="190"/>
      <c r="AB46" s="190"/>
      <c r="AC46" s="190"/>
      <c r="AD46" s="190"/>
      <c r="AE46" s="190"/>
      <c r="AF46" s="190"/>
      <c r="AG46" s="191"/>
    </row>
    <row r="47" spans="1:33" s="120" customFormat="1" x14ac:dyDescent="0.3">
      <c r="A47" s="119"/>
      <c r="B47" s="37">
        <v>7</v>
      </c>
      <c r="C47" s="180">
        <v>46279</v>
      </c>
      <c r="D47" s="176" t="s">
        <v>59</v>
      </c>
      <c r="E47" s="178" t="s">
        <v>43</v>
      </c>
      <c r="F47" s="132"/>
      <c r="G47" s="126">
        <v>4</v>
      </c>
      <c r="H47" s="126">
        <v>4</v>
      </c>
      <c r="I47" s="126">
        <v>4</v>
      </c>
      <c r="J47" s="126">
        <v>4</v>
      </c>
      <c r="K47" s="126">
        <v>4</v>
      </c>
      <c r="L47" s="126">
        <v>4</v>
      </c>
      <c r="M47" s="126">
        <v>4</v>
      </c>
      <c r="N47" s="126">
        <v>4</v>
      </c>
      <c r="O47" s="126">
        <v>4</v>
      </c>
      <c r="P47" s="129">
        <v>100</v>
      </c>
      <c r="Q47" s="130" t="s">
        <v>139</v>
      </c>
      <c r="R47" s="189" t="s">
        <v>55</v>
      </c>
      <c r="S47" s="190"/>
      <c r="T47" s="190"/>
      <c r="U47" s="191"/>
      <c r="Z47" s="189" t="s">
        <v>123</v>
      </c>
      <c r="AA47" s="190"/>
      <c r="AB47" s="190"/>
      <c r="AC47" s="190"/>
      <c r="AD47" s="190"/>
      <c r="AE47" s="190"/>
      <c r="AF47" s="190"/>
      <c r="AG47" s="191"/>
    </row>
    <row r="48" spans="1:33" s="120" customFormat="1" x14ac:dyDescent="0.3">
      <c r="A48" s="119"/>
      <c r="B48" s="37">
        <v>8</v>
      </c>
      <c r="C48" s="180">
        <v>46279</v>
      </c>
      <c r="D48" s="176" t="s">
        <v>59</v>
      </c>
      <c r="E48" s="178" t="s">
        <v>43</v>
      </c>
      <c r="F48" s="132"/>
      <c r="G48" s="126">
        <v>4</v>
      </c>
      <c r="H48" s="126">
        <v>4</v>
      </c>
      <c r="I48" s="126">
        <v>4</v>
      </c>
      <c r="J48" s="126">
        <v>4</v>
      </c>
      <c r="K48" s="126">
        <v>4</v>
      </c>
      <c r="L48" s="126">
        <v>4</v>
      </c>
      <c r="M48" s="126">
        <v>4</v>
      </c>
      <c r="N48" s="126">
        <v>4</v>
      </c>
      <c r="O48" s="126">
        <v>4</v>
      </c>
      <c r="P48" s="129">
        <v>100</v>
      </c>
      <c r="Q48" s="130" t="s">
        <v>139</v>
      </c>
      <c r="R48" s="189" t="s">
        <v>55</v>
      </c>
      <c r="S48" s="190"/>
      <c r="T48" s="190"/>
      <c r="U48" s="191"/>
      <c r="Z48" s="189" t="s">
        <v>98</v>
      </c>
      <c r="AA48" s="190"/>
      <c r="AB48" s="190"/>
      <c r="AC48" s="190"/>
      <c r="AD48" s="190"/>
      <c r="AE48" s="190"/>
      <c r="AF48" s="190"/>
      <c r="AG48" s="191"/>
    </row>
    <row r="49" spans="1:33" s="120" customFormat="1" x14ac:dyDescent="0.3">
      <c r="A49" s="119"/>
      <c r="B49" s="37">
        <v>9</v>
      </c>
      <c r="C49" s="180">
        <v>46280</v>
      </c>
      <c r="D49" s="176" t="s">
        <v>59</v>
      </c>
      <c r="E49" s="178" t="s">
        <v>43</v>
      </c>
      <c r="F49" s="132"/>
      <c r="G49" s="126">
        <v>4</v>
      </c>
      <c r="H49" s="126">
        <v>4</v>
      </c>
      <c r="I49" s="126">
        <v>4</v>
      </c>
      <c r="J49" s="126">
        <v>4</v>
      </c>
      <c r="K49" s="126">
        <v>4</v>
      </c>
      <c r="L49" s="126">
        <v>4</v>
      </c>
      <c r="M49" s="126">
        <v>4</v>
      </c>
      <c r="N49" s="126">
        <v>4</v>
      </c>
      <c r="O49" s="126">
        <v>4</v>
      </c>
      <c r="P49" s="129">
        <v>100</v>
      </c>
      <c r="Q49" s="130" t="s">
        <v>139</v>
      </c>
      <c r="R49" s="189" t="s">
        <v>55</v>
      </c>
      <c r="S49" s="190"/>
      <c r="T49" s="190"/>
      <c r="U49" s="191"/>
      <c r="Z49" s="189" t="s">
        <v>55</v>
      </c>
      <c r="AA49" s="190"/>
      <c r="AB49" s="190"/>
      <c r="AC49" s="190"/>
      <c r="AD49" s="190"/>
      <c r="AE49" s="190"/>
      <c r="AF49" s="190"/>
      <c r="AG49" s="191"/>
    </row>
    <row r="50" spans="1:33" s="120" customFormat="1" x14ac:dyDescent="0.3">
      <c r="A50" s="119"/>
      <c r="B50" s="37">
        <v>10</v>
      </c>
      <c r="C50" s="180">
        <v>46289</v>
      </c>
      <c r="D50" s="176" t="s">
        <v>59</v>
      </c>
      <c r="E50" s="178" t="s">
        <v>43</v>
      </c>
      <c r="F50" s="132"/>
      <c r="G50" s="126">
        <v>4</v>
      </c>
      <c r="H50" s="126">
        <v>4</v>
      </c>
      <c r="I50" s="126">
        <v>4</v>
      </c>
      <c r="J50" s="126">
        <v>4</v>
      </c>
      <c r="K50" s="126">
        <v>4</v>
      </c>
      <c r="L50" s="126">
        <v>4</v>
      </c>
      <c r="M50" s="126">
        <v>4</v>
      </c>
      <c r="N50" s="126">
        <v>4</v>
      </c>
      <c r="O50" s="126">
        <v>4</v>
      </c>
      <c r="P50" s="129">
        <v>100</v>
      </c>
      <c r="Q50" s="130" t="s">
        <v>139</v>
      </c>
      <c r="R50" s="189" t="s">
        <v>55</v>
      </c>
      <c r="S50" s="190"/>
      <c r="T50" s="190"/>
      <c r="U50" s="191"/>
      <c r="Z50" s="189" t="s">
        <v>55</v>
      </c>
      <c r="AA50" s="190"/>
      <c r="AB50" s="190"/>
      <c r="AC50" s="190"/>
      <c r="AD50" s="190"/>
      <c r="AE50" s="190"/>
      <c r="AF50" s="190"/>
      <c r="AG50" s="191"/>
    </row>
    <row r="51" spans="1:33" s="120" customFormat="1" x14ac:dyDescent="0.3">
      <c r="A51" s="119"/>
      <c r="B51" s="37">
        <v>11</v>
      </c>
      <c r="C51" s="180">
        <v>46290</v>
      </c>
      <c r="D51" s="176" t="s">
        <v>59</v>
      </c>
      <c r="E51" s="178" t="s">
        <v>43</v>
      </c>
      <c r="F51" s="132"/>
      <c r="G51" s="126">
        <v>4</v>
      </c>
      <c r="H51" s="126">
        <v>4</v>
      </c>
      <c r="I51" s="126">
        <v>4</v>
      </c>
      <c r="J51" s="126">
        <v>4</v>
      </c>
      <c r="K51" s="126">
        <v>4</v>
      </c>
      <c r="L51" s="126">
        <v>4</v>
      </c>
      <c r="M51" s="126">
        <v>4</v>
      </c>
      <c r="N51" s="126">
        <v>4</v>
      </c>
      <c r="O51" s="126">
        <v>4</v>
      </c>
      <c r="P51" s="129">
        <v>100</v>
      </c>
      <c r="Q51" s="130" t="s">
        <v>139</v>
      </c>
      <c r="R51" s="189" t="s">
        <v>55</v>
      </c>
      <c r="S51" s="190"/>
      <c r="T51" s="190"/>
      <c r="U51" s="191"/>
      <c r="Z51" s="189" t="s">
        <v>55</v>
      </c>
      <c r="AA51" s="190"/>
      <c r="AB51" s="190"/>
      <c r="AC51" s="190"/>
      <c r="AD51" s="190"/>
      <c r="AE51" s="190"/>
      <c r="AF51" s="190"/>
      <c r="AG51" s="191"/>
    </row>
    <row r="52" spans="1:33" x14ac:dyDescent="0.3">
      <c r="B52" s="37">
        <v>12</v>
      </c>
      <c r="C52" s="180">
        <v>46293</v>
      </c>
      <c r="D52" s="176" t="s">
        <v>59</v>
      </c>
      <c r="E52" s="178" t="s">
        <v>43</v>
      </c>
      <c r="F52" s="132"/>
      <c r="G52" s="126">
        <v>4</v>
      </c>
      <c r="H52" s="126">
        <v>4</v>
      </c>
      <c r="I52" s="126">
        <v>4</v>
      </c>
      <c r="J52" s="126">
        <v>4</v>
      </c>
      <c r="K52" s="126">
        <v>4</v>
      </c>
      <c r="L52" s="126">
        <v>4</v>
      </c>
      <c r="M52" s="126">
        <v>4</v>
      </c>
      <c r="N52" s="126">
        <v>4</v>
      </c>
      <c r="O52" s="126">
        <v>4</v>
      </c>
      <c r="P52" s="129">
        <v>100</v>
      </c>
      <c r="Q52" s="130" t="s">
        <v>139</v>
      </c>
      <c r="R52" s="189" t="s">
        <v>55</v>
      </c>
      <c r="S52" s="190"/>
      <c r="T52" s="190"/>
      <c r="U52" s="191"/>
    </row>
    <row r="53" spans="1:33" x14ac:dyDescent="0.3">
      <c r="A53" s="45"/>
      <c r="B53" s="37"/>
      <c r="C53" s="136"/>
      <c r="D53" s="127"/>
      <c r="E53" s="131"/>
      <c r="F53" s="132"/>
      <c r="G53" s="126"/>
      <c r="H53" s="126"/>
      <c r="I53" s="126"/>
      <c r="J53" s="126"/>
      <c r="K53" s="126"/>
      <c r="L53" s="126"/>
      <c r="M53" s="126"/>
      <c r="N53" s="126"/>
      <c r="O53" s="126"/>
      <c r="P53" s="129"/>
      <c r="Q53" s="130"/>
      <c r="R53" s="202"/>
      <c r="S53" s="202"/>
      <c r="T53" s="202"/>
      <c r="U53" s="202"/>
    </row>
    <row r="54" spans="1:33" x14ac:dyDescent="0.3">
      <c r="B54" s="37"/>
      <c r="C54" s="136"/>
      <c r="D54" s="127"/>
      <c r="E54" s="131"/>
      <c r="F54" s="132"/>
      <c r="G54" s="126"/>
      <c r="H54" s="126"/>
      <c r="I54" s="126"/>
      <c r="J54" s="126"/>
      <c r="K54" s="126"/>
      <c r="L54" s="126"/>
      <c r="M54" s="126"/>
      <c r="N54" s="126"/>
      <c r="O54" s="126"/>
      <c r="P54" s="129"/>
      <c r="Q54" s="130"/>
      <c r="R54" s="202"/>
      <c r="S54" s="202"/>
      <c r="T54" s="202"/>
      <c r="U54" s="202"/>
    </row>
    <row r="55" spans="1:33" x14ac:dyDescent="0.3">
      <c r="B55" s="37"/>
      <c r="C55" s="44"/>
      <c r="D55" s="37"/>
      <c r="E55" s="42"/>
      <c r="F55" s="43"/>
      <c r="G55" s="39"/>
      <c r="H55" s="39"/>
      <c r="I55" s="39"/>
      <c r="J55" s="39"/>
      <c r="K55" s="39"/>
      <c r="L55" s="39"/>
      <c r="M55" s="39"/>
      <c r="N55" s="39"/>
      <c r="O55" s="39"/>
      <c r="P55" s="40"/>
      <c r="Q55" s="41"/>
      <c r="R55" s="183"/>
      <c r="S55" s="184"/>
      <c r="T55" s="184"/>
      <c r="U55" s="185"/>
    </row>
    <row r="56" spans="1:33" x14ac:dyDescent="0.3">
      <c r="B56" s="37"/>
      <c r="C56" s="44"/>
      <c r="D56" s="37"/>
      <c r="E56" s="42"/>
      <c r="F56" s="43"/>
      <c r="G56" s="39"/>
      <c r="H56" s="39"/>
      <c r="I56" s="39"/>
      <c r="J56" s="39"/>
      <c r="K56" s="39"/>
      <c r="L56" s="39"/>
      <c r="M56" s="39"/>
      <c r="N56" s="39"/>
      <c r="O56" s="39"/>
      <c r="P56" s="40"/>
      <c r="Q56" s="41"/>
      <c r="R56" s="183"/>
      <c r="S56" s="184"/>
      <c r="T56" s="184"/>
      <c r="U56" s="185"/>
    </row>
    <row r="57" spans="1:33" x14ac:dyDescent="0.3">
      <c r="B57" s="37"/>
      <c r="C57" s="44"/>
      <c r="D57" s="37"/>
      <c r="E57" s="42"/>
      <c r="F57" s="43"/>
      <c r="G57" s="39"/>
      <c r="H57" s="39"/>
      <c r="I57" s="39"/>
      <c r="J57" s="39"/>
      <c r="K57" s="39"/>
      <c r="L57" s="39"/>
      <c r="M57" s="39"/>
      <c r="N57" s="39"/>
      <c r="O57" s="39"/>
      <c r="P57" s="40"/>
      <c r="Q57" s="41"/>
      <c r="R57" s="183"/>
      <c r="S57" s="184"/>
      <c r="T57" s="184"/>
      <c r="U57" s="185"/>
    </row>
    <row r="58" spans="1:33" x14ac:dyDescent="0.3">
      <c r="B58" s="37" t="str">
        <f>IF(C58="","",SUBTOTAL(3,C$41:$C58))</f>
        <v/>
      </c>
      <c r="C58" s="44"/>
      <c r="D58" s="37"/>
      <c r="E58" s="42"/>
      <c r="F58" s="43"/>
      <c r="G58" s="39"/>
      <c r="H58" s="39"/>
      <c r="I58" s="39"/>
      <c r="J58" s="39"/>
      <c r="K58" s="39"/>
      <c r="L58" s="39"/>
      <c r="M58" s="39"/>
      <c r="N58" s="39"/>
      <c r="O58" s="39"/>
      <c r="P58" s="40"/>
      <c r="Q58" s="41"/>
      <c r="R58" s="183"/>
      <c r="S58" s="184"/>
      <c r="T58" s="184"/>
      <c r="U58" s="185"/>
    </row>
    <row r="59" spans="1:33" x14ac:dyDescent="0.3">
      <c r="B59" s="37" t="str">
        <f>IF(C59="","",SUBTOTAL(3,C$41:$C59))</f>
        <v/>
      </c>
      <c r="C59" s="44"/>
      <c r="D59" s="37"/>
      <c r="E59" s="42"/>
      <c r="F59" s="43"/>
      <c r="G59" s="39"/>
      <c r="H59" s="39"/>
      <c r="I59" s="39"/>
      <c r="J59" s="39"/>
      <c r="K59" s="39"/>
      <c r="L59" s="39"/>
      <c r="M59" s="39"/>
      <c r="N59" s="39"/>
      <c r="O59" s="39"/>
      <c r="P59" s="40"/>
      <c r="Q59" s="41"/>
      <c r="R59" s="183"/>
      <c r="S59" s="184"/>
      <c r="T59" s="184"/>
      <c r="U59" s="185"/>
    </row>
    <row r="60" spans="1:33" x14ac:dyDescent="0.3">
      <c r="B60" s="37" t="str">
        <f>IF(C60="","",SUBTOTAL(3,C$41:$C60))</f>
        <v/>
      </c>
      <c r="C60" s="44"/>
      <c r="D60" s="37"/>
      <c r="E60" s="42"/>
      <c r="F60" s="43"/>
      <c r="G60" s="39"/>
      <c r="H60" s="39"/>
      <c r="I60" s="39"/>
      <c r="J60" s="39"/>
      <c r="K60" s="39"/>
      <c r="L60" s="39"/>
      <c r="M60" s="39"/>
      <c r="N60" s="39"/>
      <c r="O60" s="39"/>
      <c r="P60" s="40"/>
      <c r="Q60" s="41"/>
      <c r="R60" s="183"/>
      <c r="S60" s="184"/>
      <c r="T60" s="184"/>
      <c r="U60" s="185"/>
    </row>
    <row r="61" spans="1:33" x14ac:dyDescent="0.3">
      <c r="B61" s="37" t="str">
        <f>IF(C61="","",SUBTOTAL(3,C$41:$C61))</f>
        <v/>
      </c>
      <c r="C61" s="44"/>
      <c r="D61" s="37"/>
      <c r="E61" s="42"/>
      <c r="F61" s="43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41"/>
      <c r="R61" s="183"/>
      <c r="S61" s="184"/>
      <c r="T61" s="184"/>
      <c r="U61" s="185"/>
    </row>
    <row r="62" spans="1:33" x14ac:dyDescent="0.3">
      <c r="B62" s="37" t="str">
        <f>IF(C62="","",SUBTOTAL(3,C$41:$C62))</f>
        <v/>
      </c>
      <c r="C62" s="44"/>
      <c r="D62" s="37"/>
      <c r="E62" s="42"/>
      <c r="F62" s="46"/>
      <c r="G62" s="37"/>
      <c r="H62" s="37"/>
      <c r="I62" s="37"/>
      <c r="J62" s="37"/>
      <c r="K62" s="37"/>
      <c r="L62" s="37"/>
      <c r="M62" s="37"/>
      <c r="N62" s="37"/>
      <c r="O62" s="37"/>
      <c r="P62" s="48"/>
      <c r="Q62" s="49"/>
      <c r="R62" s="183"/>
      <c r="S62" s="184"/>
      <c r="T62" s="184"/>
      <c r="U62" s="185"/>
    </row>
    <row r="63" spans="1:33" x14ac:dyDescent="0.3">
      <c r="B63" s="37" t="str">
        <f>IF(C63="","",SUBTOTAL(3,C$41:$C63))</f>
        <v/>
      </c>
      <c r="C63" s="44"/>
      <c r="D63" s="37"/>
      <c r="E63" s="42"/>
      <c r="F63" s="46"/>
      <c r="G63" s="37"/>
      <c r="H63" s="37"/>
      <c r="I63" s="37"/>
      <c r="J63" s="37"/>
      <c r="K63" s="37"/>
      <c r="L63" s="37"/>
      <c r="M63" s="37"/>
      <c r="N63" s="37"/>
      <c r="O63" s="37"/>
      <c r="P63" s="48"/>
      <c r="Q63" s="49"/>
      <c r="R63" s="183"/>
      <c r="S63" s="184"/>
      <c r="T63" s="184"/>
      <c r="U63" s="185"/>
    </row>
    <row r="64" spans="1:33" x14ac:dyDescent="0.3">
      <c r="B64" s="37" t="str">
        <f>IF(C64="","",SUBTOTAL(3,C$41:$C64))</f>
        <v/>
      </c>
      <c r="C64" s="44"/>
      <c r="D64" s="37"/>
      <c r="E64" s="42"/>
      <c r="F64" s="46"/>
      <c r="G64" s="37"/>
      <c r="H64" s="37"/>
      <c r="I64" s="37"/>
      <c r="J64" s="37"/>
      <c r="K64" s="37"/>
      <c r="L64" s="37"/>
      <c r="M64" s="37"/>
      <c r="N64" s="37"/>
      <c r="O64" s="37"/>
      <c r="P64" s="48"/>
      <c r="Q64" s="49"/>
      <c r="R64" s="183"/>
      <c r="S64" s="184"/>
      <c r="T64" s="184"/>
      <c r="U64" s="185"/>
    </row>
    <row r="65" spans="2:21" x14ac:dyDescent="0.3">
      <c r="B65" s="37" t="str">
        <f>IF(C65="","",SUBTOTAL(3,C$41:$C65))</f>
        <v/>
      </c>
      <c r="C65" s="44"/>
      <c r="D65" s="37"/>
      <c r="E65" s="42"/>
      <c r="F65" s="46"/>
      <c r="G65" s="37"/>
      <c r="H65" s="37"/>
      <c r="I65" s="37"/>
      <c r="J65" s="37"/>
      <c r="K65" s="37"/>
      <c r="L65" s="37"/>
      <c r="M65" s="37"/>
      <c r="N65" s="37"/>
      <c r="O65" s="37"/>
      <c r="P65" s="48"/>
      <c r="Q65" s="49"/>
      <c r="R65" s="183"/>
      <c r="S65" s="184"/>
      <c r="T65" s="184"/>
      <c r="U65" s="185"/>
    </row>
    <row r="66" spans="2:21" x14ac:dyDescent="0.3">
      <c r="B66" s="37" t="str">
        <f>IF(C66="","",SUBTOTAL(3,C$41:$C66))</f>
        <v/>
      </c>
      <c r="C66" s="44"/>
      <c r="D66" s="37"/>
      <c r="E66" s="42"/>
      <c r="F66" s="46"/>
      <c r="G66" s="37"/>
      <c r="H66" s="37"/>
      <c r="I66" s="37"/>
      <c r="J66" s="37"/>
      <c r="K66" s="37"/>
      <c r="L66" s="37"/>
      <c r="M66" s="37"/>
      <c r="N66" s="37"/>
      <c r="O66" s="37"/>
      <c r="P66" s="48"/>
      <c r="Q66" s="49"/>
      <c r="R66" s="183"/>
      <c r="S66" s="184"/>
      <c r="T66" s="184"/>
      <c r="U66" s="185"/>
    </row>
    <row r="67" spans="2:21" x14ac:dyDescent="0.3">
      <c r="B67" s="37" t="str">
        <f>IF(C67="","",SUBTOTAL(3,C$41:$C67))</f>
        <v/>
      </c>
      <c r="C67" s="44"/>
      <c r="D67" s="37"/>
      <c r="E67" s="42"/>
      <c r="F67" s="46"/>
      <c r="G67" s="37"/>
      <c r="H67" s="37"/>
      <c r="I67" s="37"/>
      <c r="J67" s="37"/>
      <c r="K67" s="37"/>
      <c r="L67" s="37"/>
      <c r="M67" s="37"/>
      <c r="N67" s="37"/>
      <c r="O67" s="37"/>
      <c r="P67" s="48"/>
      <c r="Q67" s="49"/>
      <c r="R67" s="183"/>
      <c r="S67" s="184"/>
      <c r="T67" s="184"/>
      <c r="U67" s="185"/>
    </row>
    <row r="68" spans="2:21" x14ac:dyDescent="0.3">
      <c r="B68" s="37" t="str">
        <f>IF(C68="","",SUBTOTAL(3,C$41:$C68))</f>
        <v/>
      </c>
      <c r="C68" s="44"/>
      <c r="D68" s="37"/>
      <c r="E68" s="42"/>
      <c r="F68" s="46"/>
      <c r="G68" s="37"/>
      <c r="H68" s="37"/>
      <c r="I68" s="37"/>
      <c r="J68" s="37"/>
      <c r="K68" s="37"/>
      <c r="L68" s="37"/>
      <c r="M68" s="37"/>
      <c r="N68" s="37"/>
      <c r="O68" s="37"/>
      <c r="P68" s="48"/>
      <c r="Q68" s="49"/>
      <c r="R68" s="183"/>
      <c r="S68" s="184"/>
      <c r="T68" s="184"/>
      <c r="U68" s="185"/>
    </row>
    <row r="69" spans="2:21" x14ac:dyDescent="0.3">
      <c r="B69" s="37" t="str">
        <f>IF(C69="","",SUBTOTAL(3,C$41:$C69))</f>
        <v/>
      </c>
      <c r="C69" s="44"/>
      <c r="D69" s="37"/>
      <c r="E69" s="42"/>
      <c r="F69" s="46"/>
      <c r="G69" s="37"/>
      <c r="H69" s="37"/>
      <c r="I69" s="37"/>
      <c r="J69" s="37"/>
      <c r="K69" s="37"/>
      <c r="L69" s="37"/>
      <c r="M69" s="37"/>
      <c r="N69" s="37"/>
      <c r="O69" s="37"/>
      <c r="P69" s="48"/>
      <c r="Q69" s="49"/>
      <c r="R69" s="183"/>
      <c r="S69" s="184"/>
      <c r="T69" s="184"/>
      <c r="U69" s="185"/>
    </row>
    <row r="70" spans="2:21" x14ac:dyDescent="0.3">
      <c r="B70" s="37" t="str">
        <f>IF(C70="","",SUBTOTAL(3,C$41:$C70))</f>
        <v/>
      </c>
      <c r="C70" s="44"/>
      <c r="D70" s="37"/>
      <c r="E70" s="42"/>
      <c r="F70" s="46"/>
      <c r="G70" s="37"/>
      <c r="H70" s="37"/>
      <c r="I70" s="37"/>
      <c r="J70" s="37"/>
      <c r="K70" s="37"/>
      <c r="L70" s="37"/>
      <c r="M70" s="37"/>
      <c r="N70" s="37"/>
      <c r="O70" s="37"/>
      <c r="P70" s="48"/>
      <c r="Q70" s="49"/>
      <c r="R70" s="183"/>
      <c r="S70" s="184"/>
      <c r="T70" s="184"/>
      <c r="U70" s="185"/>
    </row>
    <row r="71" spans="2:21" x14ac:dyDescent="0.3">
      <c r="B71" s="37" t="str">
        <f>IF(C71="","",SUBTOTAL(3,C$41:$C71))</f>
        <v/>
      </c>
      <c r="C71" s="44"/>
      <c r="D71" s="37"/>
      <c r="E71" s="42"/>
      <c r="F71" s="46"/>
      <c r="G71" s="37"/>
      <c r="H71" s="37"/>
      <c r="I71" s="37"/>
      <c r="J71" s="37"/>
      <c r="K71" s="37"/>
      <c r="L71" s="37"/>
      <c r="M71" s="37"/>
      <c r="N71" s="37"/>
      <c r="O71" s="37"/>
      <c r="P71" s="48"/>
      <c r="Q71" s="49"/>
      <c r="R71" s="183"/>
      <c r="S71" s="184"/>
      <c r="T71" s="184"/>
      <c r="U71" s="185"/>
    </row>
    <row r="72" spans="2:21" x14ac:dyDescent="0.3">
      <c r="B72" s="37" t="str">
        <f>IF(C72="","",SUBTOTAL(3,C$41:$C72))</f>
        <v/>
      </c>
      <c r="C72" s="44"/>
      <c r="D72" s="37"/>
      <c r="E72" s="42"/>
      <c r="F72" s="46"/>
      <c r="G72" s="37"/>
      <c r="H72" s="37"/>
      <c r="I72" s="37"/>
      <c r="J72" s="37"/>
      <c r="K72" s="37"/>
      <c r="L72" s="37"/>
      <c r="M72" s="37"/>
      <c r="N72" s="37"/>
      <c r="O72" s="37"/>
      <c r="P72" s="48"/>
      <c r="Q72" s="49"/>
      <c r="R72" s="183"/>
      <c r="S72" s="184"/>
      <c r="T72" s="184"/>
      <c r="U72" s="185"/>
    </row>
    <row r="73" spans="2:21" x14ac:dyDescent="0.3">
      <c r="B73" s="37" t="str">
        <f>IF(C73="","",SUBTOTAL(3,C$41:$C73))</f>
        <v/>
      </c>
      <c r="C73" s="44"/>
      <c r="D73" s="37"/>
      <c r="E73" s="42"/>
      <c r="F73" s="46"/>
      <c r="G73" s="37"/>
      <c r="H73" s="37"/>
      <c r="I73" s="37"/>
      <c r="J73" s="37"/>
      <c r="K73" s="37"/>
      <c r="L73" s="37"/>
      <c r="M73" s="37"/>
      <c r="N73" s="37"/>
      <c r="O73" s="37"/>
      <c r="P73" s="48"/>
      <c r="Q73" s="49"/>
      <c r="R73" s="183"/>
      <c r="S73" s="184"/>
      <c r="T73" s="184"/>
      <c r="U73" s="185"/>
    </row>
    <row r="74" spans="2:21" x14ac:dyDescent="0.3">
      <c r="B74" s="37" t="str">
        <f>IF(C74="","",SUBTOTAL(3,C$41:$C74))</f>
        <v/>
      </c>
      <c r="C74" s="44"/>
      <c r="D74" s="37"/>
      <c r="E74" s="42"/>
      <c r="F74" s="46"/>
      <c r="G74" s="37"/>
      <c r="H74" s="37"/>
      <c r="I74" s="37"/>
      <c r="J74" s="37"/>
      <c r="K74" s="37"/>
      <c r="L74" s="37"/>
      <c r="M74" s="37"/>
      <c r="N74" s="37"/>
      <c r="O74" s="37"/>
      <c r="P74" s="48"/>
      <c r="Q74" s="49"/>
      <c r="R74" s="183"/>
      <c r="S74" s="184"/>
      <c r="T74" s="184"/>
      <c r="U74" s="185"/>
    </row>
    <row r="75" spans="2:21" x14ac:dyDescent="0.3">
      <c r="B75" s="37" t="str">
        <f>IF(C75="","",SUBTOTAL(3,C$41:$C75))</f>
        <v/>
      </c>
      <c r="C75" s="44"/>
      <c r="D75" s="37"/>
      <c r="E75" s="42"/>
      <c r="F75" s="46"/>
      <c r="G75" s="37"/>
      <c r="H75" s="37"/>
      <c r="I75" s="37"/>
      <c r="J75" s="37"/>
      <c r="K75" s="37"/>
      <c r="L75" s="37"/>
      <c r="M75" s="37"/>
      <c r="N75" s="37"/>
      <c r="O75" s="37"/>
      <c r="P75" s="48"/>
      <c r="Q75" s="49"/>
      <c r="R75" s="183"/>
      <c r="S75" s="184"/>
      <c r="T75" s="184"/>
      <c r="U75" s="185"/>
    </row>
    <row r="76" spans="2:21" x14ac:dyDescent="0.3">
      <c r="B76" s="37" t="str">
        <f>IF(C76="","",SUBTOTAL(3,C$41:$C76))</f>
        <v/>
      </c>
      <c r="C76" s="44"/>
      <c r="D76" s="37"/>
      <c r="E76" s="42"/>
      <c r="F76" s="46"/>
      <c r="G76" s="37"/>
      <c r="H76" s="37"/>
      <c r="I76" s="37"/>
      <c r="J76" s="37"/>
      <c r="K76" s="37"/>
      <c r="L76" s="37"/>
      <c r="M76" s="37"/>
      <c r="N76" s="37"/>
      <c r="O76" s="37"/>
      <c r="P76" s="48"/>
      <c r="Q76" s="49"/>
      <c r="R76" s="183"/>
      <c r="S76" s="184"/>
      <c r="T76" s="184"/>
      <c r="U76" s="185"/>
    </row>
    <row r="77" spans="2:21" x14ac:dyDescent="0.3">
      <c r="B77" s="37" t="str">
        <f>IF(C77="","",SUBTOTAL(3,C$41:$C77))</f>
        <v/>
      </c>
      <c r="C77" s="44"/>
      <c r="D77" s="37"/>
      <c r="E77" s="42"/>
      <c r="F77" s="46"/>
      <c r="G77" s="37"/>
      <c r="H77" s="37"/>
      <c r="I77" s="37"/>
      <c r="J77" s="37"/>
      <c r="K77" s="37"/>
      <c r="L77" s="37"/>
      <c r="M77" s="37"/>
      <c r="N77" s="37"/>
      <c r="O77" s="37"/>
      <c r="P77" s="48"/>
      <c r="Q77" s="49"/>
      <c r="R77" s="183"/>
      <c r="S77" s="184"/>
      <c r="T77" s="184"/>
      <c r="U77" s="185"/>
    </row>
    <row r="78" spans="2:21" x14ac:dyDescent="0.3">
      <c r="B78" s="37" t="str">
        <f>IF(C78="","",SUBTOTAL(3,C$41:$C78))</f>
        <v/>
      </c>
      <c r="C78" s="44"/>
      <c r="D78" s="37"/>
      <c r="E78" s="42"/>
      <c r="F78" s="46"/>
      <c r="G78" s="37"/>
      <c r="H78" s="37"/>
      <c r="I78" s="37"/>
      <c r="J78" s="37"/>
      <c r="K78" s="37"/>
      <c r="L78" s="37"/>
      <c r="M78" s="37"/>
      <c r="N78" s="37"/>
      <c r="O78" s="37"/>
      <c r="P78" s="48"/>
      <c r="Q78" s="49"/>
      <c r="R78" s="183"/>
      <c r="S78" s="184"/>
      <c r="T78" s="184"/>
      <c r="U78" s="185"/>
    </row>
    <row r="79" spans="2:21" x14ac:dyDescent="0.3">
      <c r="B79" s="37" t="str">
        <f>IF(C79="","",SUBTOTAL(3,C$41:$C79))</f>
        <v/>
      </c>
      <c r="C79" s="44"/>
      <c r="D79" s="37"/>
      <c r="E79" s="42"/>
      <c r="F79" s="46"/>
      <c r="G79" s="37"/>
      <c r="H79" s="37"/>
      <c r="I79" s="37"/>
      <c r="J79" s="37"/>
      <c r="K79" s="37"/>
      <c r="L79" s="37"/>
      <c r="M79" s="37"/>
      <c r="N79" s="37"/>
      <c r="O79" s="37"/>
      <c r="P79" s="48"/>
      <c r="Q79" s="49"/>
      <c r="R79" s="183"/>
      <c r="S79" s="184"/>
      <c r="T79" s="184"/>
      <c r="U79" s="185"/>
    </row>
    <row r="80" spans="2:21" x14ac:dyDescent="0.3">
      <c r="B80" s="37" t="str">
        <f>IF(C80="","",SUBTOTAL(3,C$41:$C80))</f>
        <v/>
      </c>
      <c r="C80" s="44"/>
      <c r="D80" s="37"/>
      <c r="E80" s="42"/>
      <c r="F80" s="46"/>
      <c r="G80" s="37"/>
      <c r="H80" s="37"/>
      <c r="I80" s="37"/>
      <c r="J80" s="37"/>
      <c r="K80" s="37"/>
      <c r="L80" s="37"/>
      <c r="M80" s="37"/>
      <c r="N80" s="37"/>
      <c r="O80" s="37"/>
      <c r="P80" s="48"/>
      <c r="Q80" s="49"/>
      <c r="R80" s="183"/>
      <c r="S80" s="184"/>
      <c r="T80" s="184"/>
      <c r="U80" s="185"/>
    </row>
    <row r="81" spans="2:21" x14ac:dyDescent="0.3">
      <c r="B81" s="37" t="str">
        <f>IF(C81="","",SUBTOTAL(3,C$41:$C81))</f>
        <v/>
      </c>
      <c r="C81" s="44"/>
      <c r="D81" s="37"/>
      <c r="E81" s="42"/>
      <c r="F81" s="46"/>
      <c r="G81" s="37"/>
      <c r="H81" s="37"/>
      <c r="I81" s="37"/>
      <c r="J81" s="37"/>
      <c r="K81" s="37"/>
      <c r="L81" s="37"/>
      <c r="M81" s="37"/>
      <c r="N81" s="37"/>
      <c r="O81" s="37"/>
      <c r="P81" s="48"/>
      <c r="Q81" s="49"/>
      <c r="R81" s="183"/>
      <c r="S81" s="184"/>
      <c r="T81" s="184"/>
      <c r="U81" s="185"/>
    </row>
    <row r="82" spans="2:21" x14ac:dyDescent="0.3">
      <c r="B82" s="37" t="str">
        <f>IF(C82="","",SUBTOTAL(3,C$41:$C82))</f>
        <v/>
      </c>
      <c r="C82" s="44"/>
      <c r="D82" s="37"/>
      <c r="E82" s="42"/>
      <c r="F82" s="46"/>
      <c r="G82" s="37"/>
      <c r="H82" s="37"/>
      <c r="I82" s="37"/>
      <c r="J82" s="37"/>
      <c r="K82" s="37"/>
      <c r="L82" s="37"/>
      <c r="M82" s="37"/>
      <c r="N82" s="37"/>
      <c r="O82" s="37"/>
      <c r="P82" s="48"/>
      <c r="Q82" s="49"/>
      <c r="R82" s="183"/>
      <c r="S82" s="184"/>
      <c r="T82" s="184"/>
      <c r="U82" s="185"/>
    </row>
    <row r="83" spans="2:21" x14ac:dyDescent="0.3">
      <c r="B83" s="37" t="str">
        <f>IF(C83="","",SUBTOTAL(3,C$41:$C83))</f>
        <v/>
      </c>
      <c r="C83" s="44"/>
      <c r="D83" s="37"/>
      <c r="E83" s="42"/>
      <c r="F83" s="46"/>
      <c r="G83" s="37"/>
      <c r="H83" s="37"/>
      <c r="I83" s="37"/>
      <c r="J83" s="37"/>
      <c r="K83" s="37"/>
      <c r="L83" s="37"/>
      <c r="M83" s="37"/>
      <c r="N83" s="37"/>
      <c r="O83" s="37"/>
      <c r="P83" s="48"/>
      <c r="Q83" s="49"/>
      <c r="R83" s="183"/>
      <c r="S83" s="184"/>
      <c r="T83" s="184"/>
      <c r="U83" s="185"/>
    </row>
    <row r="84" spans="2:21" x14ac:dyDescent="0.3">
      <c r="B84" s="37" t="str">
        <f>IF(C84="","",SUBTOTAL(3,C$41:$C84))</f>
        <v/>
      </c>
      <c r="C84" s="44"/>
      <c r="D84" s="37"/>
      <c r="E84" s="42"/>
      <c r="F84" s="46"/>
      <c r="G84" s="37"/>
      <c r="H84" s="37"/>
      <c r="I84" s="37"/>
      <c r="J84" s="37"/>
      <c r="K84" s="37"/>
      <c r="L84" s="37"/>
      <c r="M84" s="37"/>
      <c r="N84" s="37"/>
      <c r="O84" s="37"/>
      <c r="P84" s="48"/>
      <c r="Q84" s="49"/>
      <c r="R84" s="183"/>
      <c r="S84" s="184"/>
      <c r="T84" s="184"/>
      <c r="U84" s="185"/>
    </row>
    <row r="85" spans="2:21" x14ac:dyDescent="0.3">
      <c r="B85" s="37" t="str">
        <f>IF(C85="","",SUBTOTAL(3,C$41:$C85))</f>
        <v/>
      </c>
      <c r="C85" s="44"/>
      <c r="D85" s="37"/>
      <c r="E85" s="42"/>
      <c r="F85" s="46"/>
      <c r="G85" s="37"/>
      <c r="H85" s="37"/>
      <c r="I85" s="37"/>
      <c r="J85" s="37"/>
      <c r="K85" s="37"/>
      <c r="L85" s="37"/>
      <c r="M85" s="37"/>
      <c r="N85" s="37"/>
      <c r="O85" s="37"/>
      <c r="P85" s="48"/>
      <c r="Q85" s="49"/>
      <c r="R85" s="183"/>
      <c r="S85" s="184"/>
      <c r="T85" s="184"/>
      <c r="U85" s="185"/>
    </row>
    <row r="86" spans="2:21" x14ac:dyDescent="0.3">
      <c r="B86" s="37" t="str">
        <f>IF(C86="","",SUBTOTAL(3,C$41:$C86))</f>
        <v/>
      </c>
      <c r="C86" s="181"/>
      <c r="D86" s="37"/>
      <c r="E86" s="42"/>
      <c r="F86" s="46"/>
      <c r="G86" s="37"/>
      <c r="H86" s="37"/>
      <c r="I86" s="37"/>
      <c r="J86" s="37"/>
      <c r="K86" s="37"/>
      <c r="L86" s="37"/>
      <c r="M86" s="37"/>
      <c r="N86" s="37"/>
      <c r="O86" s="37"/>
      <c r="P86" s="48"/>
      <c r="Q86" s="49"/>
      <c r="R86" s="42"/>
      <c r="S86" s="46"/>
      <c r="T86" s="46"/>
      <c r="U86" s="47"/>
    </row>
    <row r="87" spans="2:21" x14ac:dyDescent="0.3">
      <c r="B87" s="37" t="str">
        <f>IF(C87="","",SUBTOTAL(3,C$41:$C87))</f>
        <v/>
      </c>
      <c r="C87" s="181"/>
      <c r="D87" s="37"/>
      <c r="E87" s="42"/>
      <c r="F87" s="46"/>
      <c r="G87" s="37"/>
      <c r="H87" s="37"/>
      <c r="I87" s="37"/>
      <c r="J87" s="37"/>
      <c r="K87" s="37"/>
      <c r="L87" s="37"/>
      <c r="M87" s="37"/>
      <c r="N87" s="37"/>
      <c r="O87" s="37"/>
      <c r="P87" s="48"/>
      <c r="Q87" s="49"/>
      <c r="R87" s="42"/>
      <c r="S87" s="46"/>
      <c r="T87" s="46"/>
      <c r="U87" s="47"/>
    </row>
    <row r="88" spans="2:21" x14ac:dyDescent="0.3">
      <c r="B88" s="37" t="str">
        <f>IF(C88="","",SUBTOTAL(3,C$41:$C88))</f>
        <v/>
      </c>
      <c r="C88" s="181"/>
      <c r="D88" s="37"/>
      <c r="E88" s="42"/>
      <c r="F88" s="46"/>
      <c r="G88" s="37"/>
      <c r="H88" s="37"/>
      <c r="I88" s="37"/>
      <c r="J88" s="37"/>
      <c r="K88" s="37"/>
      <c r="L88" s="37"/>
      <c r="M88" s="37"/>
      <c r="N88" s="37"/>
      <c r="O88" s="37"/>
      <c r="P88" s="48"/>
      <c r="Q88" s="49"/>
      <c r="R88" s="42"/>
      <c r="S88" s="46"/>
      <c r="T88" s="46"/>
      <c r="U88" s="47"/>
    </row>
    <row r="89" spans="2:21" x14ac:dyDescent="0.3">
      <c r="B89" s="37" t="str">
        <f>IF(C89="","",SUBTOTAL(3,C$41:$C89))</f>
        <v/>
      </c>
      <c r="C89" s="181"/>
      <c r="D89" s="37"/>
      <c r="E89" s="42"/>
      <c r="F89" s="46"/>
      <c r="G89" s="37"/>
      <c r="H89" s="37"/>
      <c r="I89" s="37"/>
      <c r="J89" s="37"/>
      <c r="K89" s="37"/>
      <c r="L89" s="37"/>
      <c r="M89" s="37"/>
      <c r="N89" s="37"/>
      <c r="O89" s="37"/>
      <c r="P89" s="48"/>
      <c r="Q89" s="49"/>
      <c r="R89" s="42"/>
      <c r="S89" s="46"/>
      <c r="T89" s="46"/>
      <c r="U89" s="47"/>
    </row>
    <row r="90" spans="2:21" x14ac:dyDescent="0.3">
      <c r="B90" s="37" t="str">
        <f>IF(C90="","",SUBTOTAL(3,C$41:$C90))</f>
        <v/>
      </c>
      <c r="C90" s="181"/>
      <c r="D90" s="37"/>
      <c r="E90" s="42"/>
      <c r="F90" s="46"/>
      <c r="G90" s="37"/>
      <c r="H90" s="37"/>
      <c r="I90" s="37"/>
      <c r="J90" s="37"/>
      <c r="K90" s="37"/>
      <c r="L90" s="37"/>
      <c r="M90" s="37"/>
      <c r="N90" s="37"/>
      <c r="O90" s="37"/>
      <c r="P90" s="48"/>
      <c r="Q90" s="49"/>
      <c r="R90" s="42"/>
      <c r="S90" s="46"/>
      <c r="T90" s="46"/>
      <c r="U90" s="47"/>
    </row>
    <row r="91" spans="2:21" x14ac:dyDescent="0.3">
      <c r="B91" s="37" t="str">
        <f>IF(C91="","",SUBTOTAL(3,C$41:$C91))</f>
        <v/>
      </c>
      <c r="C91" s="181"/>
      <c r="D91" s="37"/>
      <c r="E91" s="42"/>
      <c r="F91" s="46"/>
      <c r="G91" s="37"/>
      <c r="H91" s="37"/>
      <c r="I91" s="37"/>
      <c r="J91" s="37"/>
      <c r="K91" s="37"/>
      <c r="L91" s="37"/>
      <c r="M91" s="37"/>
      <c r="N91" s="37"/>
      <c r="O91" s="37"/>
      <c r="P91" s="48"/>
      <c r="Q91" s="49"/>
      <c r="R91" s="42"/>
      <c r="S91" s="46"/>
      <c r="T91" s="46"/>
      <c r="U91" s="47"/>
    </row>
    <row r="92" spans="2:21" x14ac:dyDescent="0.3">
      <c r="B92" s="37" t="str">
        <f>IF(C92="","",SUBTOTAL(3,C$41:$C92))</f>
        <v/>
      </c>
      <c r="C92" s="181"/>
      <c r="D92" s="37"/>
      <c r="E92" s="42"/>
      <c r="F92" s="46"/>
      <c r="G92" s="37"/>
      <c r="H92" s="37"/>
      <c r="I92" s="37"/>
      <c r="J92" s="37"/>
      <c r="K92" s="37"/>
      <c r="L92" s="37"/>
      <c r="M92" s="37"/>
      <c r="N92" s="37"/>
      <c r="O92" s="37"/>
      <c r="P92" s="48"/>
      <c r="Q92" s="49"/>
      <c r="R92" s="42"/>
      <c r="S92" s="46"/>
      <c r="T92" s="46"/>
      <c r="U92" s="47"/>
    </row>
    <row r="93" spans="2:21" x14ac:dyDescent="0.3">
      <c r="B93" s="37" t="str">
        <f>IF(C93="","",SUBTOTAL(3,C$41:$C93))</f>
        <v/>
      </c>
      <c r="C93" s="181"/>
      <c r="D93" s="37"/>
      <c r="E93" s="42"/>
      <c r="F93" s="46"/>
      <c r="G93" s="37"/>
      <c r="H93" s="37"/>
      <c r="I93" s="37"/>
      <c r="J93" s="37"/>
      <c r="K93" s="37"/>
      <c r="L93" s="37"/>
      <c r="M93" s="37"/>
      <c r="N93" s="37"/>
      <c r="O93" s="37"/>
      <c r="P93" s="48"/>
      <c r="Q93" s="49"/>
      <c r="R93" s="42"/>
      <c r="S93" s="46"/>
      <c r="T93" s="46"/>
      <c r="U93" s="47"/>
    </row>
    <row r="94" spans="2:21" x14ac:dyDescent="0.3">
      <c r="B94" s="37" t="str">
        <f>IF(C94="","",SUBTOTAL(3,C$41:$C94))</f>
        <v/>
      </c>
      <c r="C94" s="181"/>
      <c r="D94" s="37"/>
      <c r="E94" s="42"/>
      <c r="F94" s="46"/>
      <c r="G94" s="37"/>
      <c r="H94" s="37"/>
      <c r="I94" s="37"/>
      <c r="J94" s="37"/>
      <c r="K94" s="37"/>
      <c r="L94" s="37"/>
      <c r="M94" s="37"/>
      <c r="N94" s="37"/>
      <c r="O94" s="37"/>
      <c r="P94" s="48"/>
      <c r="Q94" s="49"/>
      <c r="R94" s="42"/>
      <c r="S94" s="46"/>
      <c r="T94" s="46"/>
      <c r="U94" s="47"/>
    </row>
    <row r="95" spans="2:21" x14ac:dyDescent="0.3">
      <c r="B95" s="37" t="str">
        <f>IF(C95="","",SUBTOTAL(3,C$41:$C95))</f>
        <v/>
      </c>
      <c r="C95" s="181"/>
      <c r="D95" s="37"/>
      <c r="E95" s="42"/>
      <c r="F95" s="46"/>
      <c r="G95" s="37"/>
      <c r="H95" s="37"/>
      <c r="I95" s="37"/>
      <c r="J95" s="37"/>
      <c r="K95" s="37"/>
      <c r="L95" s="37"/>
      <c r="M95" s="37"/>
      <c r="N95" s="37"/>
      <c r="O95" s="37"/>
      <c r="P95" s="48"/>
      <c r="Q95" s="49"/>
      <c r="R95" s="42"/>
      <c r="S95" s="46"/>
      <c r="T95" s="46"/>
      <c r="U95" s="47"/>
    </row>
    <row r="96" spans="2:21" x14ac:dyDescent="0.3">
      <c r="B96" s="37" t="str">
        <f>IF(C96="","",SUBTOTAL(3,C$41:$C96))</f>
        <v/>
      </c>
      <c r="C96" s="181"/>
      <c r="D96" s="37"/>
      <c r="E96" s="42"/>
      <c r="F96" s="46"/>
      <c r="G96" s="37"/>
      <c r="H96" s="37"/>
      <c r="I96" s="37"/>
      <c r="J96" s="37"/>
      <c r="K96" s="37"/>
      <c r="L96" s="37"/>
      <c r="M96" s="37"/>
      <c r="N96" s="37"/>
      <c r="O96" s="37"/>
      <c r="P96" s="48"/>
      <c r="Q96" s="49"/>
      <c r="R96" s="42"/>
      <c r="S96" s="46"/>
      <c r="T96" s="46"/>
      <c r="U96" s="47"/>
    </row>
    <row r="97" spans="2:21" x14ac:dyDescent="0.3">
      <c r="B97" s="37" t="str">
        <f>IF(C97="","",SUBTOTAL(3,C$41:$C97))</f>
        <v/>
      </c>
      <c r="C97" s="181"/>
      <c r="D97" s="37"/>
      <c r="E97" s="42"/>
      <c r="F97" s="46"/>
      <c r="G97" s="37"/>
      <c r="H97" s="37"/>
      <c r="I97" s="37"/>
      <c r="J97" s="37"/>
      <c r="K97" s="37"/>
      <c r="L97" s="37"/>
      <c r="M97" s="37"/>
      <c r="N97" s="37"/>
      <c r="O97" s="37"/>
      <c r="P97" s="48"/>
      <c r="Q97" s="49"/>
      <c r="R97" s="42"/>
      <c r="S97" s="46"/>
      <c r="T97" s="46"/>
      <c r="U97" s="47"/>
    </row>
    <row r="98" spans="2:21" x14ac:dyDescent="0.3">
      <c r="B98" s="37" t="str">
        <f>IF(C98="","",SUBTOTAL(3,C$41:$C98))</f>
        <v/>
      </c>
      <c r="C98" s="181"/>
      <c r="D98" s="37"/>
      <c r="E98" s="42"/>
      <c r="F98" s="46"/>
      <c r="G98" s="37"/>
      <c r="H98" s="37"/>
      <c r="I98" s="37"/>
      <c r="J98" s="37"/>
      <c r="K98" s="37"/>
      <c r="L98" s="37"/>
      <c r="M98" s="37"/>
      <c r="N98" s="37"/>
      <c r="O98" s="37"/>
      <c r="P98" s="48"/>
      <c r="Q98" s="49"/>
      <c r="R98" s="42"/>
      <c r="S98" s="46"/>
      <c r="T98" s="46"/>
      <c r="U98" s="47"/>
    </row>
    <row r="99" spans="2:21" x14ac:dyDescent="0.3">
      <c r="B99" s="37" t="str">
        <f>IF(C99="","",SUBTOTAL(3,C$41:$C99))</f>
        <v/>
      </c>
      <c r="C99" s="181"/>
      <c r="D99" s="37"/>
      <c r="E99" s="42"/>
      <c r="F99" s="46"/>
      <c r="G99" s="37"/>
      <c r="H99" s="37"/>
      <c r="I99" s="37"/>
      <c r="J99" s="37"/>
      <c r="K99" s="37"/>
      <c r="L99" s="37"/>
      <c r="M99" s="37"/>
      <c r="N99" s="37"/>
      <c r="O99" s="37"/>
      <c r="P99" s="48"/>
      <c r="Q99" s="49"/>
      <c r="R99" s="42"/>
      <c r="S99" s="46"/>
      <c r="T99" s="46"/>
      <c r="U99" s="47"/>
    </row>
    <row r="100" spans="2:21" x14ac:dyDescent="0.3">
      <c r="B100" s="37" t="str">
        <f>IF(C100="","",SUBTOTAL(3,C$41:$C100))</f>
        <v/>
      </c>
      <c r="C100" s="181"/>
      <c r="D100" s="37"/>
      <c r="E100" s="42"/>
      <c r="F100" s="46"/>
      <c r="G100" s="37"/>
      <c r="H100" s="37"/>
      <c r="I100" s="37"/>
      <c r="J100" s="37"/>
      <c r="K100" s="37"/>
      <c r="L100" s="37"/>
      <c r="M100" s="37"/>
      <c r="N100" s="37"/>
      <c r="O100" s="37"/>
      <c r="P100" s="48"/>
      <c r="Q100" s="49"/>
      <c r="R100" s="42"/>
      <c r="S100" s="46"/>
      <c r="T100" s="46"/>
      <c r="U100" s="47"/>
    </row>
    <row r="101" spans="2:21" x14ac:dyDescent="0.3">
      <c r="B101" s="37" t="str">
        <f>IF(C101="","",SUBTOTAL(3,C$41:$C101))</f>
        <v/>
      </c>
      <c r="C101" s="181"/>
      <c r="D101" s="37"/>
      <c r="E101" s="42"/>
      <c r="F101" s="46"/>
      <c r="G101" s="37"/>
      <c r="H101" s="37"/>
      <c r="I101" s="37"/>
      <c r="J101" s="37"/>
      <c r="K101" s="37"/>
      <c r="L101" s="37"/>
      <c r="M101" s="37"/>
      <c r="N101" s="37"/>
      <c r="O101" s="37"/>
      <c r="P101" s="48"/>
      <c r="Q101" s="49"/>
      <c r="R101" s="42"/>
      <c r="S101" s="46"/>
      <c r="T101" s="46"/>
      <c r="U101" s="47"/>
    </row>
    <row r="102" spans="2:21" x14ac:dyDescent="0.3">
      <c r="B102" s="37" t="str">
        <f>IF(C102="","",SUBTOTAL(3,C$41:$C102))</f>
        <v/>
      </c>
      <c r="C102" s="181"/>
      <c r="D102" s="37"/>
      <c r="E102" s="42"/>
      <c r="F102" s="46"/>
      <c r="G102" s="37"/>
      <c r="H102" s="37"/>
      <c r="I102" s="37"/>
      <c r="J102" s="37"/>
      <c r="K102" s="37"/>
      <c r="L102" s="37"/>
      <c r="M102" s="37"/>
      <c r="N102" s="37"/>
      <c r="O102" s="37"/>
      <c r="P102" s="48"/>
      <c r="Q102" s="49"/>
      <c r="R102" s="42"/>
      <c r="S102" s="46"/>
      <c r="T102" s="46"/>
      <c r="U102" s="47"/>
    </row>
    <row r="103" spans="2:21" x14ac:dyDescent="0.3">
      <c r="B103" s="37" t="str">
        <f>IF(C103="","",SUBTOTAL(3,C$41:$C103))</f>
        <v/>
      </c>
      <c r="C103" s="181"/>
      <c r="D103" s="37"/>
      <c r="E103" s="42"/>
      <c r="F103" s="46"/>
      <c r="G103" s="37"/>
      <c r="H103" s="37"/>
      <c r="I103" s="37"/>
      <c r="J103" s="37"/>
      <c r="K103" s="37"/>
      <c r="L103" s="37"/>
      <c r="M103" s="37"/>
      <c r="N103" s="37"/>
      <c r="O103" s="37"/>
      <c r="P103" s="48"/>
      <c r="Q103" s="49"/>
      <c r="R103" s="42"/>
      <c r="S103" s="46"/>
      <c r="T103" s="46"/>
      <c r="U103" s="47"/>
    </row>
    <row r="104" spans="2:21" x14ac:dyDescent="0.3">
      <c r="B104" s="37" t="str">
        <f>IF(C104="","",SUBTOTAL(3,C$41:$C104))</f>
        <v/>
      </c>
      <c r="C104" s="181"/>
      <c r="D104" s="37"/>
      <c r="E104" s="42"/>
      <c r="F104" s="46"/>
      <c r="G104" s="37"/>
      <c r="H104" s="37"/>
      <c r="I104" s="37"/>
      <c r="J104" s="37"/>
      <c r="K104" s="37"/>
      <c r="L104" s="37"/>
      <c r="M104" s="37"/>
      <c r="N104" s="37"/>
      <c r="O104" s="37"/>
      <c r="P104" s="48"/>
      <c r="Q104" s="49"/>
      <c r="R104" s="42"/>
      <c r="S104" s="46"/>
      <c r="T104" s="46"/>
      <c r="U104" s="47"/>
    </row>
    <row r="105" spans="2:21" x14ac:dyDescent="0.3">
      <c r="B105" s="37" t="str">
        <f>IF(C105="","",SUBTOTAL(3,C$41:$C105))</f>
        <v/>
      </c>
      <c r="C105" s="181"/>
      <c r="D105" s="37"/>
      <c r="E105" s="42"/>
      <c r="F105" s="46"/>
      <c r="G105" s="37"/>
      <c r="H105" s="37"/>
      <c r="I105" s="37"/>
      <c r="J105" s="37"/>
      <c r="K105" s="37"/>
      <c r="L105" s="37"/>
      <c r="M105" s="37"/>
      <c r="N105" s="37"/>
      <c r="O105" s="37"/>
      <c r="P105" s="48"/>
      <c r="Q105" s="49"/>
      <c r="R105" s="42"/>
      <c r="S105" s="46"/>
      <c r="T105" s="46"/>
      <c r="U105" s="47"/>
    </row>
    <row r="106" spans="2:21" x14ac:dyDescent="0.3">
      <c r="B106" s="37" t="str">
        <f>IF(C106="","",SUBTOTAL(3,C$41:$C106))</f>
        <v/>
      </c>
      <c r="C106" s="181"/>
      <c r="D106" s="37"/>
      <c r="E106" s="42"/>
      <c r="F106" s="46"/>
      <c r="G106" s="37"/>
      <c r="H106" s="37"/>
      <c r="I106" s="37"/>
      <c r="J106" s="37"/>
      <c r="K106" s="37"/>
      <c r="L106" s="37"/>
      <c r="M106" s="37"/>
      <c r="N106" s="37"/>
      <c r="O106" s="37"/>
      <c r="P106" s="48"/>
      <c r="Q106" s="49"/>
      <c r="R106" s="42"/>
      <c r="S106" s="46"/>
      <c r="T106" s="46"/>
      <c r="U106" s="47"/>
    </row>
    <row r="107" spans="2:21" x14ac:dyDescent="0.3">
      <c r="B107" s="37" t="str">
        <f>IF(C107="","",SUBTOTAL(3,C$41:$C107))</f>
        <v/>
      </c>
      <c r="C107" s="181"/>
      <c r="D107" s="37"/>
      <c r="E107" s="42"/>
      <c r="F107" s="46"/>
      <c r="G107" s="37"/>
      <c r="H107" s="37"/>
      <c r="I107" s="37"/>
      <c r="J107" s="37"/>
      <c r="K107" s="37"/>
      <c r="L107" s="37"/>
      <c r="M107" s="37"/>
      <c r="N107" s="37"/>
      <c r="O107" s="37"/>
      <c r="P107" s="48"/>
      <c r="Q107" s="49"/>
      <c r="R107" s="42"/>
      <c r="S107" s="46"/>
      <c r="T107" s="46"/>
      <c r="U107" s="47"/>
    </row>
    <row r="108" spans="2:21" x14ac:dyDescent="0.3">
      <c r="B108" s="37" t="str">
        <f>IF(C108="","",SUBTOTAL(3,C$41:$C108))</f>
        <v/>
      </c>
      <c r="C108" s="181"/>
      <c r="D108" s="37"/>
      <c r="E108" s="42"/>
      <c r="F108" s="46"/>
      <c r="G108" s="37"/>
      <c r="H108" s="37"/>
      <c r="I108" s="37"/>
      <c r="J108" s="37"/>
      <c r="K108" s="37"/>
      <c r="L108" s="37"/>
      <c r="M108" s="37"/>
      <c r="N108" s="37"/>
      <c r="O108" s="37"/>
      <c r="P108" s="48"/>
      <c r="Q108" s="49"/>
      <c r="R108" s="42"/>
      <c r="S108" s="46"/>
      <c r="T108" s="46"/>
      <c r="U108" s="47"/>
    </row>
    <row r="109" spans="2:21" x14ac:dyDescent="0.3">
      <c r="B109" s="37" t="str">
        <f>IF(C109="","",SUBTOTAL(3,C$41:$C109))</f>
        <v/>
      </c>
      <c r="C109" s="181"/>
      <c r="D109" s="37"/>
      <c r="E109" s="42"/>
      <c r="F109" s="46"/>
      <c r="G109" s="37"/>
      <c r="H109" s="37"/>
      <c r="I109" s="37"/>
      <c r="J109" s="37"/>
      <c r="K109" s="37"/>
      <c r="L109" s="37"/>
      <c r="M109" s="37"/>
      <c r="N109" s="37"/>
      <c r="O109" s="37"/>
      <c r="P109" s="48"/>
      <c r="Q109" s="49"/>
      <c r="R109" s="42"/>
      <c r="S109" s="46"/>
      <c r="T109" s="46"/>
      <c r="U109" s="47"/>
    </row>
    <row r="110" spans="2:21" x14ac:dyDescent="0.3">
      <c r="B110" s="37" t="str">
        <f>IF(C110="","",SUBTOTAL(3,C$41:$C110))</f>
        <v/>
      </c>
      <c r="C110" s="181"/>
      <c r="D110" s="37"/>
      <c r="E110" s="42"/>
      <c r="F110" s="46"/>
      <c r="G110" s="37"/>
      <c r="H110" s="37"/>
      <c r="I110" s="37"/>
      <c r="J110" s="37"/>
      <c r="K110" s="37"/>
      <c r="L110" s="37"/>
      <c r="M110" s="37"/>
      <c r="N110" s="37"/>
      <c r="O110" s="37"/>
      <c r="P110" s="48"/>
      <c r="Q110" s="49"/>
      <c r="R110" s="42"/>
      <c r="S110" s="46"/>
      <c r="T110" s="46"/>
      <c r="U110" s="47"/>
    </row>
    <row r="111" spans="2:21" x14ac:dyDescent="0.3">
      <c r="B111" s="37" t="str">
        <f>IF(C111="","",SUBTOTAL(3,C$41:$C111))</f>
        <v/>
      </c>
      <c r="C111" s="181"/>
      <c r="D111" s="37"/>
      <c r="E111" s="42"/>
      <c r="F111" s="46"/>
      <c r="G111" s="37"/>
      <c r="H111" s="37"/>
      <c r="I111" s="37"/>
      <c r="J111" s="37"/>
      <c r="K111" s="37"/>
      <c r="L111" s="37"/>
      <c r="M111" s="37"/>
      <c r="N111" s="37"/>
      <c r="O111" s="37"/>
      <c r="P111" s="48"/>
      <c r="Q111" s="49"/>
      <c r="R111" s="42"/>
      <c r="S111" s="46"/>
      <c r="T111" s="46"/>
      <c r="U111" s="47"/>
    </row>
    <row r="112" spans="2:21" x14ac:dyDescent="0.3">
      <c r="B112" s="37" t="str">
        <f>IF(C112="","",SUBTOTAL(3,C$41:$C112))</f>
        <v/>
      </c>
      <c r="C112" s="181"/>
      <c r="D112" s="37"/>
      <c r="E112" s="42"/>
      <c r="F112" s="46"/>
      <c r="G112" s="37"/>
      <c r="H112" s="37"/>
      <c r="I112" s="37"/>
      <c r="J112" s="37"/>
      <c r="K112" s="37"/>
      <c r="L112" s="37"/>
      <c r="M112" s="37"/>
      <c r="N112" s="37"/>
      <c r="O112" s="37"/>
      <c r="P112" s="48"/>
      <c r="Q112" s="49"/>
      <c r="R112" s="42"/>
      <c r="S112" s="46"/>
      <c r="T112" s="46"/>
      <c r="U112" s="47"/>
    </row>
    <row r="113" spans="2:21" x14ac:dyDescent="0.3">
      <c r="B113" s="37" t="str">
        <f>IF(C113="","",SUBTOTAL(3,C$41:$C113))</f>
        <v/>
      </c>
      <c r="C113" s="181"/>
      <c r="D113" s="37"/>
      <c r="E113" s="42"/>
      <c r="F113" s="46"/>
      <c r="G113" s="37"/>
      <c r="H113" s="37"/>
      <c r="I113" s="37"/>
      <c r="J113" s="37"/>
      <c r="K113" s="37"/>
      <c r="L113" s="37"/>
      <c r="M113" s="37"/>
      <c r="N113" s="37"/>
      <c r="O113" s="37"/>
      <c r="P113" s="48"/>
      <c r="Q113" s="49"/>
      <c r="R113" s="42"/>
      <c r="S113" s="46"/>
      <c r="T113" s="46"/>
      <c r="U113" s="47"/>
    </row>
    <row r="114" spans="2:21" x14ac:dyDescent="0.3">
      <c r="B114" s="37" t="str">
        <f>IF(C114="","",SUBTOTAL(3,C$41:$C114))</f>
        <v/>
      </c>
      <c r="C114" s="181"/>
      <c r="D114" s="37"/>
      <c r="E114" s="42"/>
      <c r="F114" s="46"/>
      <c r="G114" s="37"/>
      <c r="H114" s="37"/>
      <c r="I114" s="37"/>
      <c r="J114" s="37"/>
      <c r="K114" s="37"/>
      <c r="L114" s="37"/>
      <c r="M114" s="37"/>
      <c r="N114" s="37"/>
      <c r="O114" s="37"/>
      <c r="P114" s="48"/>
      <c r="Q114" s="49"/>
      <c r="R114" s="42"/>
      <c r="S114" s="46"/>
      <c r="T114" s="46"/>
      <c r="U114" s="47"/>
    </row>
    <row r="115" spans="2:21" x14ac:dyDescent="0.3">
      <c r="B115" s="37" t="str">
        <f>IF(C115="","",SUBTOTAL(3,C$41:$C115))</f>
        <v/>
      </c>
      <c r="C115" s="181"/>
      <c r="D115" s="37"/>
      <c r="E115" s="42"/>
      <c r="F115" s="46"/>
      <c r="G115" s="37"/>
      <c r="H115" s="37"/>
      <c r="I115" s="37"/>
      <c r="J115" s="37"/>
      <c r="K115" s="37"/>
      <c r="L115" s="37"/>
      <c r="M115" s="37"/>
      <c r="N115" s="37"/>
      <c r="O115" s="37"/>
      <c r="P115" s="48"/>
      <c r="Q115" s="49"/>
      <c r="R115" s="42"/>
      <c r="S115" s="46"/>
      <c r="T115" s="46"/>
      <c r="U115" s="47"/>
    </row>
    <row r="116" spans="2:21" x14ac:dyDescent="0.3">
      <c r="B116" s="37" t="str">
        <f>IF(C116="","",SUBTOTAL(3,C$41:$C116))</f>
        <v/>
      </c>
      <c r="C116" s="181"/>
      <c r="D116" s="37"/>
      <c r="E116" s="42"/>
      <c r="F116" s="46"/>
      <c r="G116" s="37"/>
      <c r="H116" s="37"/>
      <c r="I116" s="37"/>
      <c r="J116" s="37"/>
      <c r="K116" s="37"/>
      <c r="L116" s="37"/>
      <c r="M116" s="37"/>
      <c r="N116" s="37"/>
      <c r="O116" s="37"/>
      <c r="P116" s="48"/>
      <c r="Q116" s="49"/>
      <c r="R116" s="42"/>
      <c r="S116" s="46"/>
      <c r="T116" s="46"/>
      <c r="U116" s="47"/>
    </row>
    <row r="117" spans="2:21" x14ac:dyDescent="0.3">
      <c r="B117" s="37" t="str">
        <f>IF(C117="","",SUBTOTAL(3,C$41:$C117))</f>
        <v/>
      </c>
      <c r="C117" s="181"/>
      <c r="D117" s="37"/>
      <c r="E117" s="42"/>
      <c r="F117" s="46"/>
      <c r="G117" s="37"/>
      <c r="H117" s="37"/>
      <c r="I117" s="37"/>
      <c r="J117" s="37"/>
      <c r="K117" s="37"/>
      <c r="L117" s="37"/>
      <c r="M117" s="37"/>
      <c r="N117" s="37"/>
      <c r="O117" s="37"/>
      <c r="P117" s="48"/>
      <c r="Q117" s="49"/>
      <c r="R117" s="42"/>
      <c r="S117" s="46"/>
      <c r="T117" s="46"/>
      <c r="U117" s="47"/>
    </row>
    <row r="118" spans="2:21" x14ac:dyDescent="0.3">
      <c r="B118" s="37" t="str">
        <f>IF(C118="","",SUBTOTAL(3,C$41:$C118))</f>
        <v/>
      </c>
      <c r="C118" s="181"/>
      <c r="D118" s="37"/>
      <c r="E118" s="42"/>
      <c r="F118" s="46"/>
      <c r="G118" s="37"/>
      <c r="H118" s="37"/>
      <c r="I118" s="37"/>
      <c r="J118" s="37"/>
      <c r="K118" s="37"/>
      <c r="L118" s="37"/>
      <c r="M118" s="37"/>
      <c r="N118" s="37"/>
      <c r="O118" s="37"/>
      <c r="P118" s="48"/>
      <c r="Q118" s="49"/>
      <c r="R118" s="42"/>
      <c r="S118" s="46"/>
      <c r="T118" s="46"/>
      <c r="U118" s="47"/>
    </row>
    <row r="119" spans="2:21" x14ac:dyDescent="0.3">
      <c r="B119" s="37" t="str">
        <f>IF(C119="","",SUBTOTAL(3,C$41:$C119))</f>
        <v/>
      </c>
      <c r="C119" s="181"/>
      <c r="D119" s="37"/>
      <c r="E119" s="42"/>
      <c r="F119" s="46"/>
      <c r="G119" s="37"/>
      <c r="H119" s="37"/>
      <c r="I119" s="37"/>
      <c r="J119" s="37"/>
      <c r="K119" s="37"/>
      <c r="L119" s="37"/>
      <c r="M119" s="37"/>
      <c r="N119" s="37"/>
      <c r="O119" s="37"/>
      <c r="P119" s="48"/>
      <c r="Q119" s="49"/>
      <c r="R119" s="42"/>
      <c r="S119" s="46"/>
      <c r="T119" s="46"/>
      <c r="U119" s="47"/>
    </row>
    <row r="120" spans="2:21" x14ac:dyDescent="0.3">
      <c r="B120" s="37" t="str">
        <f>IF(C120="","",SUBTOTAL(3,C$41:$C120))</f>
        <v/>
      </c>
      <c r="C120" s="181"/>
      <c r="D120" s="37"/>
      <c r="E120" s="42"/>
      <c r="F120" s="46"/>
      <c r="G120" s="37"/>
      <c r="H120" s="37"/>
      <c r="I120" s="37"/>
      <c r="J120" s="37"/>
      <c r="K120" s="37"/>
      <c r="L120" s="37"/>
      <c r="M120" s="37"/>
      <c r="N120" s="37"/>
      <c r="O120" s="37"/>
      <c r="P120" s="48"/>
      <c r="Q120" s="49"/>
      <c r="R120" s="42"/>
      <c r="S120" s="46"/>
      <c r="T120" s="46"/>
      <c r="U120" s="47"/>
    </row>
    <row r="121" spans="2:21" x14ac:dyDescent="0.3">
      <c r="B121" s="37" t="str">
        <f>IF(C121="","",SUBTOTAL(3,C$41:$C121))</f>
        <v/>
      </c>
      <c r="C121" s="181"/>
      <c r="D121" s="37"/>
      <c r="E121" s="42"/>
      <c r="F121" s="46"/>
      <c r="G121" s="37"/>
      <c r="H121" s="37"/>
      <c r="I121" s="37"/>
      <c r="J121" s="37"/>
      <c r="K121" s="37"/>
      <c r="L121" s="37"/>
      <c r="M121" s="37"/>
      <c r="N121" s="37"/>
      <c r="O121" s="37"/>
      <c r="P121" s="48"/>
      <c r="Q121" s="49"/>
      <c r="R121" s="42"/>
      <c r="S121" s="46"/>
      <c r="T121" s="46"/>
      <c r="U121" s="47"/>
    </row>
    <row r="122" spans="2:21" x14ac:dyDescent="0.3">
      <c r="B122" s="37" t="str">
        <f>IF(C122="","",SUBTOTAL(3,C$41:$C122))</f>
        <v/>
      </c>
      <c r="C122" s="181"/>
      <c r="D122" s="37"/>
      <c r="E122" s="42"/>
      <c r="F122" s="46"/>
      <c r="G122" s="37"/>
      <c r="H122" s="37"/>
      <c r="I122" s="37"/>
      <c r="J122" s="37"/>
      <c r="K122" s="37"/>
      <c r="L122" s="37"/>
      <c r="M122" s="37"/>
      <c r="N122" s="37"/>
      <c r="O122" s="37"/>
      <c r="P122" s="48"/>
      <c r="Q122" s="49"/>
      <c r="R122" s="42"/>
      <c r="S122" s="46"/>
      <c r="T122" s="46"/>
      <c r="U122" s="47"/>
    </row>
    <row r="123" spans="2:21" x14ac:dyDescent="0.3">
      <c r="B123" s="37" t="str">
        <f>IF(C123="","",SUBTOTAL(3,C$41:$C123))</f>
        <v/>
      </c>
      <c r="C123" s="181"/>
      <c r="D123" s="37"/>
      <c r="E123" s="42"/>
      <c r="F123" s="46"/>
      <c r="G123" s="37"/>
      <c r="H123" s="37"/>
      <c r="I123" s="37"/>
      <c r="J123" s="37"/>
      <c r="K123" s="37"/>
      <c r="L123" s="37"/>
      <c r="M123" s="37"/>
      <c r="N123" s="37"/>
      <c r="O123" s="37"/>
      <c r="P123" s="48"/>
      <c r="Q123" s="49"/>
      <c r="R123" s="42"/>
      <c r="S123" s="46"/>
      <c r="T123" s="46"/>
      <c r="U123" s="47"/>
    </row>
    <row r="124" spans="2:21" x14ac:dyDescent="0.3">
      <c r="B124" s="37" t="str">
        <f>IF(C124="","",SUBTOTAL(3,C$41:$C124))</f>
        <v/>
      </c>
      <c r="C124" s="181"/>
      <c r="D124" s="37"/>
      <c r="E124" s="42"/>
      <c r="F124" s="46"/>
      <c r="G124" s="37"/>
      <c r="H124" s="37"/>
      <c r="I124" s="37"/>
      <c r="J124" s="37"/>
      <c r="K124" s="37"/>
      <c r="L124" s="37"/>
      <c r="M124" s="37"/>
      <c r="N124" s="37"/>
      <c r="O124" s="37"/>
      <c r="P124" s="48"/>
      <c r="Q124" s="49"/>
      <c r="R124" s="42"/>
      <c r="S124" s="46"/>
      <c r="T124" s="46"/>
      <c r="U124" s="47"/>
    </row>
    <row r="125" spans="2:21" x14ac:dyDescent="0.3">
      <c r="B125" s="37" t="str">
        <f>IF(C125="","",SUBTOTAL(3,C$41:$C125))</f>
        <v/>
      </c>
      <c r="C125" s="181"/>
      <c r="D125" s="37"/>
      <c r="E125" s="42"/>
      <c r="F125" s="46"/>
      <c r="G125" s="37"/>
      <c r="H125" s="37"/>
      <c r="I125" s="37"/>
      <c r="J125" s="37"/>
      <c r="K125" s="37"/>
      <c r="L125" s="37"/>
      <c r="M125" s="37"/>
      <c r="N125" s="37"/>
      <c r="O125" s="37"/>
      <c r="P125" s="48"/>
      <c r="Q125" s="49"/>
      <c r="R125" s="42"/>
      <c r="S125" s="46"/>
      <c r="T125" s="46"/>
      <c r="U125" s="47"/>
    </row>
    <row r="126" spans="2:21" x14ac:dyDescent="0.3">
      <c r="B126" s="37" t="str">
        <f>IF(C126="","",SUBTOTAL(3,C$41:$C126))</f>
        <v/>
      </c>
      <c r="C126" s="181"/>
      <c r="D126" s="37"/>
      <c r="E126" s="42"/>
      <c r="F126" s="46"/>
      <c r="G126" s="37"/>
      <c r="H126" s="37"/>
      <c r="I126" s="37"/>
      <c r="J126" s="37"/>
      <c r="K126" s="37"/>
      <c r="L126" s="37"/>
      <c r="M126" s="37"/>
      <c r="N126" s="37"/>
      <c r="O126" s="37"/>
      <c r="P126" s="48"/>
      <c r="Q126" s="49"/>
      <c r="R126" s="42"/>
      <c r="S126" s="46"/>
      <c r="T126" s="46"/>
      <c r="U126" s="47"/>
    </row>
    <row r="127" spans="2:21" x14ac:dyDescent="0.3">
      <c r="B127" s="37" t="str">
        <f>IF(C127="","",SUBTOTAL(3,C$41:$C127))</f>
        <v/>
      </c>
      <c r="C127" s="181"/>
      <c r="D127" s="37"/>
      <c r="E127" s="42"/>
      <c r="F127" s="46"/>
      <c r="G127" s="37"/>
      <c r="H127" s="37"/>
      <c r="I127" s="37"/>
      <c r="J127" s="37"/>
      <c r="K127" s="37"/>
      <c r="L127" s="37"/>
      <c r="M127" s="37"/>
      <c r="N127" s="37"/>
      <c r="O127" s="37"/>
      <c r="P127" s="48"/>
      <c r="Q127" s="49"/>
      <c r="R127" s="42"/>
      <c r="S127" s="46"/>
      <c r="T127" s="46"/>
      <c r="U127" s="47"/>
    </row>
    <row r="128" spans="2:21" x14ac:dyDescent="0.3">
      <c r="B128" s="50"/>
      <c r="C128" s="13" t="s">
        <v>62</v>
      </c>
      <c r="D128" s="13"/>
      <c r="E128" s="13"/>
      <c r="F128" s="13"/>
      <c r="G128" s="39">
        <f t="shared" ref="G128:O128" si="0">SUBTOTAL(9,G41:G127)</f>
        <v>48</v>
      </c>
      <c r="H128" s="39">
        <f t="shared" si="0"/>
        <v>48</v>
      </c>
      <c r="I128" s="39">
        <f t="shared" si="0"/>
        <v>48</v>
      </c>
      <c r="J128" s="39">
        <f t="shared" si="0"/>
        <v>48</v>
      </c>
      <c r="K128" s="39">
        <f t="shared" si="0"/>
        <v>48</v>
      </c>
      <c r="L128" s="39">
        <f t="shared" si="0"/>
        <v>48</v>
      </c>
      <c r="M128" s="39">
        <f t="shared" si="0"/>
        <v>48</v>
      </c>
      <c r="N128" s="39">
        <f t="shared" si="0"/>
        <v>48</v>
      </c>
      <c r="O128" s="39">
        <f t="shared" si="0"/>
        <v>48</v>
      </c>
      <c r="P128" s="51">
        <f>SUM(G128:O128)</f>
        <v>432</v>
      </c>
      <c r="Q128" s="52"/>
      <c r="R128" s="53"/>
      <c r="S128" s="54"/>
      <c r="T128" s="54"/>
      <c r="U128" s="55"/>
    </row>
    <row r="129" spans="2:21" x14ac:dyDescent="0.3">
      <c r="B129" s="56"/>
      <c r="D129" s="57"/>
      <c r="E129" s="57"/>
      <c r="F129" s="57"/>
      <c r="G129" s="39">
        <f>G128/(MAX($B$41:$B$127)*4)*100</f>
        <v>100</v>
      </c>
      <c r="H129" s="39">
        <f t="shared" ref="H129:O129" si="1">H128/(MAX($B$41:$B$127)*4)*100</f>
        <v>100</v>
      </c>
      <c r="I129" s="39">
        <f t="shared" si="1"/>
        <v>100</v>
      </c>
      <c r="J129" s="39">
        <f t="shared" si="1"/>
        <v>100</v>
      </c>
      <c r="K129" s="39">
        <f t="shared" si="1"/>
        <v>100</v>
      </c>
      <c r="L129" s="39">
        <f t="shared" si="1"/>
        <v>100</v>
      </c>
      <c r="M129" s="39">
        <f t="shared" si="1"/>
        <v>100</v>
      </c>
      <c r="N129" s="39">
        <f t="shared" si="1"/>
        <v>100</v>
      </c>
      <c r="O129" s="39">
        <f t="shared" si="1"/>
        <v>100</v>
      </c>
      <c r="P129" s="51">
        <f>P128/(MAX($B$41:$B$127)*4*9)*100</f>
        <v>100</v>
      </c>
      <c r="Q129" s="52"/>
      <c r="R129" s="53"/>
      <c r="S129" s="54"/>
      <c r="T129" s="54"/>
      <c r="U129" s="55"/>
    </row>
    <row r="130" spans="2:21" x14ac:dyDescent="0.3">
      <c r="B130" s="58"/>
      <c r="C130" s="59" t="s">
        <v>63</v>
      </c>
      <c r="D130" s="59"/>
      <c r="E130" s="59"/>
      <c r="F130" s="59"/>
      <c r="G130" s="39" t="s">
        <v>64</v>
      </c>
      <c r="H130" s="39" t="s">
        <v>64</v>
      </c>
      <c r="I130" s="39" t="s">
        <v>64</v>
      </c>
      <c r="J130" s="39" t="s">
        <v>64</v>
      </c>
      <c r="K130" s="39" t="s">
        <v>64</v>
      </c>
      <c r="L130" s="39" t="s">
        <v>64</v>
      </c>
      <c r="M130" s="39" t="s">
        <v>64</v>
      </c>
      <c r="N130" s="39" t="s">
        <v>64</v>
      </c>
      <c r="O130" s="39" t="s">
        <v>64</v>
      </c>
      <c r="P130" s="51" t="s">
        <v>64</v>
      </c>
      <c r="Q130" s="52"/>
      <c r="R130" s="53"/>
      <c r="S130" s="54"/>
      <c r="T130" s="54"/>
      <c r="U130" s="55"/>
    </row>
    <row r="131" spans="2:21" ht="22.8" x14ac:dyDescent="0.3">
      <c r="B131" s="60"/>
      <c r="C131" s="61"/>
      <c r="D131" s="61"/>
      <c r="E131" s="61"/>
      <c r="F131" s="61"/>
      <c r="G131" s="39" t="s">
        <v>65</v>
      </c>
      <c r="H131" s="39" t="s">
        <v>65</v>
      </c>
      <c r="I131" s="39" t="s">
        <v>65</v>
      </c>
      <c r="J131" s="39" t="s">
        <v>65</v>
      </c>
      <c r="K131" s="39" t="s">
        <v>65</v>
      </c>
      <c r="L131" s="39" t="s">
        <v>65</v>
      </c>
      <c r="M131" s="39" t="s">
        <v>65</v>
      </c>
      <c r="N131" s="39" t="s">
        <v>65</v>
      </c>
      <c r="O131" s="39" t="s">
        <v>65</v>
      </c>
      <c r="P131" s="51" t="s">
        <v>65</v>
      </c>
      <c r="Q131" s="52"/>
      <c r="R131" s="53"/>
      <c r="S131" s="54"/>
      <c r="T131" s="54"/>
      <c r="U131" s="55"/>
    </row>
    <row r="133" spans="2:21" s="1" customFormat="1" ht="13.2" x14ac:dyDescent="0.25">
      <c r="P133" s="16" t="str">
        <f>P26</f>
        <v>Trenggalek, 30 September 2026</v>
      </c>
    </row>
    <row r="134" spans="2:21" s="1" customFormat="1" ht="13.2" x14ac:dyDescent="0.25">
      <c r="E134" s="17" t="s">
        <v>44</v>
      </c>
      <c r="P134" s="16" t="s">
        <v>102</v>
      </c>
    </row>
    <row r="135" spans="2:21" s="1" customFormat="1" ht="13.2" x14ac:dyDescent="0.25">
      <c r="E135" s="18"/>
      <c r="P135" s="16" t="str">
        <f>F7</f>
        <v>Ruang SIP</v>
      </c>
    </row>
    <row r="136" spans="2:21" s="1" customFormat="1" ht="13.2" x14ac:dyDescent="0.25">
      <c r="E136" s="18"/>
      <c r="P136" s="16"/>
    </row>
    <row r="137" spans="2:21" s="1" customFormat="1" ht="13.2" x14ac:dyDescent="0.25">
      <c r="E137" s="18"/>
      <c r="P137" s="16"/>
    </row>
    <row r="138" spans="2:21" s="1" customFormat="1" ht="13.2" x14ac:dyDescent="0.25">
      <c r="E138" s="18"/>
      <c r="P138" s="16"/>
    </row>
    <row r="139" spans="2:21" s="1" customFormat="1" ht="13.2" x14ac:dyDescent="0.25">
      <c r="E139" s="19" t="s">
        <v>45</v>
      </c>
      <c r="P139" s="20" t="s">
        <v>73</v>
      </c>
    </row>
    <row r="140" spans="2:21" s="1" customFormat="1" ht="13.2" x14ac:dyDescent="0.25">
      <c r="E140" s="21" t="s">
        <v>46</v>
      </c>
      <c r="P140" s="16" t="s">
        <v>74</v>
      </c>
    </row>
    <row r="141" spans="2:21" s="1" customFormat="1" ht="13.2" x14ac:dyDescent="0.25">
      <c r="E141" s="21" t="s">
        <v>47</v>
      </c>
    </row>
  </sheetData>
  <autoFilter ref="E40:E128" xr:uid="{49304CE3-4957-462D-AE74-43628B0D7FF8}"/>
  <mergeCells count="89">
    <mergeCell ref="Z51:AG51"/>
    <mergeCell ref="Z46:AG46"/>
    <mergeCell ref="Z47:AG47"/>
    <mergeCell ref="Z48:AG48"/>
    <mergeCell ref="Z49:AG49"/>
    <mergeCell ref="Z50:AG50"/>
    <mergeCell ref="Z41:AG41"/>
    <mergeCell ref="Z42:AG42"/>
    <mergeCell ref="Z43:AG43"/>
    <mergeCell ref="Z44:AG44"/>
    <mergeCell ref="Z45:AG45"/>
    <mergeCell ref="R81:U81"/>
    <mergeCell ref="R82:U82"/>
    <mergeCell ref="R83:U83"/>
    <mergeCell ref="R84:U84"/>
    <mergeCell ref="R85:U85"/>
    <mergeCell ref="R76:U76"/>
    <mergeCell ref="R77:U77"/>
    <mergeCell ref="R78:U78"/>
    <mergeCell ref="R79:U79"/>
    <mergeCell ref="R80:U80"/>
    <mergeCell ref="R71:U71"/>
    <mergeCell ref="R72:U72"/>
    <mergeCell ref="R73:U73"/>
    <mergeCell ref="R74:U74"/>
    <mergeCell ref="R75:U75"/>
    <mergeCell ref="R66:U66"/>
    <mergeCell ref="R67:U67"/>
    <mergeCell ref="R68:U68"/>
    <mergeCell ref="R69:U69"/>
    <mergeCell ref="R70:U70"/>
    <mergeCell ref="R61:U61"/>
    <mergeCell ref="R62:U62"/>
    <mergeCell ref="R63:U63"/>
    <mergeCell ref="R64:U64"/>
    <mergeCell ref="R65:U65"/>
    <mergeCell ref="R56:U56"/>
    <mergeCell ref="R57:U57"/>
    <mergeCell ref="R58:U58"/>
    <mergeCell ref="R59:U59"/>
    <mergeCell ref="R60:U60"/>
    <mergeCell ref="R51:U51"/>
    <mergeCell ref="R52:U52"/>
    <mergeCell ref="R53:U53"/>
    <mergeCell ref="R54:U54"/>
    <mergeCell ref="R55:U55"/>
    <mergeCell ref="R46:U46"/>
    <mergeCell ref="R47:U47"/>
    <mergeCell ref="R48:U48"/>
    <mergeCell ref="R49:U49"/>
    <mergeCell ref="R50:U50"/>
    <mergeCell ref="R41:U41"/>
    <mergeCell ref="R44:U44"/>
    <mergeCell ref="R45:U45"/>
    <mergeCell ref="R42:U42"/>
    <mergeCell ref="R43:U43"/>
    <mergeCell ref="K19:K20"/>
    <mergeCell ref="L19:Q20"/>
    <mergeCell ref="R19:R20"/>
    <mergeCell ref="S19:S20"/>
    <mergeCell ref="R39:U39"/>
    <mergeCell ref="K21:K22"/>
    <mergeCell ref="L21:Q22"/>
    <mergeCell ref="R21:R22"/>
    <mergeCell ref="S21:S22"/>
    <mergeCell ref="K23:K24"/>
    <mergeCell ref="L23:Q24"/>
    <mergeCell ref="R23:R24"/>
    <mergeCell ref="S23:S24"/>
    <mergeCell ref="K16:K17"/>
    <mergeCell ref="L16:Q17"/>
    <mergeCell ref="R16:R17"/>
    <mergeCell ref="S16:S17"/>
    <mergeCell ref="L18:Q18"/>
    <mergeCell ref="L12:Q12"/>
    <mergeCell ref="K13:K15"/>
    <mergeCell ref="L13:Q15"/>
    <mergeCell ref="R13:R15"/>
    <mergeCell ref="S13:S15"/>
    <mergeCell ref="L9:Q9"/>
    <mergeCell ref="K10:K11"/>
    <mergeCell ref="L10:Q11"/>
    <mergeCell ref="R10:R11"/>
    <mergeCell ref="S10:S11"/>
    <mergeCell ref="L6:Q6"/>
    <mergeCell ref="K7:K8"/>
    <mergeCell ref="L7:Q8"/>
    <mergeCell ref="R7:R8"/>
    <mergeCell ref="S7:S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2</vt:i4>
      </vt:variant>
    </vt:vector>
  </HeadingPairs>
  <TitlesOfParts>
    <vt:vector size="21" baseType="lpstr">
      <vt:lpstr>Home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'11'!Print_Area</vt:lpstr>
      <vt:lpstr>'17'!Print_Area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2026-10-04T09:36:02Z</cp:lastPrinted>
  <dcterms:created xsi:type="dcterms:W3CDTF">2016-03-16T09:43:41Z</dcterms:created>
  <dcterms:modified xsi:type="dcterms:W3CDTF">2026-10-04T11:06:24Z</dcterms:modified>
</cp:coreProperties>
</file>